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BUDGET15-16\final budget\"/>
    </mc:Choice>
  </mc:AlternateContent>
  <bookViews>
    <workbookView xWindow="120" yWindow="15" windowWidth="15480" windowHeight="11325" activeTab="4"/>
  </bookViews>
  <sheets>
    <sheet name="GA-1" sheetId="1" r:id="rId1"/>
    <sheet name="GA-2" sheetId="2" r:id="rId2"/>
    <sheet name="GA-3" sheetId="3" r:id="rId3"/>
    <sheet name="GA-4" sheetId="4" r:id="rId4"/>
    <sheet name="Mangptra" sheetId="5" r:id="rId5"/>
    <sheet name="Post" sheetId="6" r:id="rId6"/>
    <sheet name="Chhatravarti" sheetId="7" r:id="rId7"/>
  </sheets>
  <calcPr calcId="152511"/>
</workbook>
</file>

<file path=xl/calcChain.xml><?xml version="1.0" encoding="utf-8"?>
<calcChain xmlns="http://schemas.openxmlformats.org/spreadsheetml/2006/main">
  <c r="V27" i="7" l="1"/>
  <c r="X19" i="7"/>
  <c r="R19" i="7"/>
  <c r="M22" i="4" l="1"/>
  <c r="L22" i="4"/>
  <c r="M21" i="4"/>
  <c r="L21" i="4"/>
  <c r="M11" i="4"/>
  <c r="L11" i="4"/>
  <c r="M12" i="4"/>
  <c r="L12" i="4"/>
  <c r="M10" i="4"/>
  <c r="L10" i="4"/>
  <c r="E22" i="3"/>
  <c r="F22" i="3"/>
  <c r="H22" i="3"/>
  <c r="I22" i="3"/>
  <c r="J22" i="3"/>
  <c r="K22" i="3"/>
  <c r="D22" i="3"/>
  <c r="E21" i="3"/>
  <c r="F21" i="3"/>
  <c r="H21" i="3"/>
  <c r="I21" i="3"/>
  <c r="J21" i="3"/>
  <c r="K21" i="3"/>
  <c r="D21" i="3"/>
  <c r="E10" i="3"/>
  <c r="F10" i="3"/>
  <c r="H10" i="3"/>
  <c r="I10" i="3"/>
  <c r="J10" i="3"/>
  <c r="K10" i="3"/>
  <c r="D10" i="3"/>
  <c r="E20" i="2"/>
  <c r="F20" i="2"/>
  <c r="G20" i="2"/>
  <c r="H20" i="2"/>
  <c r="I20" i="2"/>
  <c r="J20" i="2"/>
  <c r="K20" i="2"/>
  <c r="L20" i="2"/>
  <c r="M20" i="2"/>
  <c r="D20" i="2"/>
  <c r="E19" i="2"/>
  <c r="F19" i="2"/>
  <c r="G19" i="2"/>
  <c r="H19" i="2"/>
  <c r="I19" i="2"/>
  <c r="J19" i="2"/>
  <c r="K19" i="2"/>
  <c r="L19" i="2"/>
  <c r="M19" i="2"/>
  <c r="D19" i="2"/>
  <c r="P16" i="1"/>
  <c r="P15" i="1"/>
  <c r="O16" i="1"/>
  <c r="O15" i="1"/>
  <c r="K15" i="1"/>
  <c r="I19" i="7" l="1"/>
  <c r="I8" i="5"/>
  <c r="H8" i="5"/>
  <c r="K24" i="1"/>
  <c r="K25" i="1" s="1"/>
  <c r="N24" i="1"/>
  <c r="N25" i="1" s="1"/>
  <c r="O24" i="1"/>
  <c r="O25" i="1" s="1"/>
  <c r="P24" i="1"/>
  <c r="P25" i="1" s="1"/>
  <c r="J24" i="1"/>
  <c r="J25" i="1" s="1"/>
  <c r="E22" i="5"/>
  <c r="F22" i="5"/>
  <c r="G22" i="5"/>
  <c r="H22" i="5"/>
  <c r="I22" i="5"/>
  <c r="D22" i="5"/>
  <c r="E27" i="4"/>
  <c r="F27" i="4"/>
  <c r="H27" i="4"/>
  <c r="I27" i="4"/>
  <c r="J27" i="4"/>
  <c r="D27" i="4"/>
  <c r="E25" i="4"/>
  <c r="F25" i="4"/>
  <c r="G25" i="4"/>
  <c r="G27" i="4" s="1"/>
  <c r="H25" i="4"/>
  <c r="I25" i="4"/>
  <c r="J25" i="4"/>
  <c r="K25" i="4"/>
  <c r="K27" i="4" s="1"/>
  <c r="L25" i="4"/>
  <c r="L27" i="4" s="1"/>
  <c r="M25" i="4"/>
  <c r="M27" i="4" s="1"/>
  <c r="D25" i="4"/>
  <c r="E13" i="2"/>
  <c r="F13" i="2"/>
  <c r="G13" i="2"/>
  <c r="H13" i="2"/>
  <c r="I13" i="2"/>
  <c r="J13" i="2"/>
  <c r="K13" i="2"/>
  <c r="L13" i="2"/>
  <c r="M13" i="2"/>
  <c r="D13" i="2"/>
  <c r="H13" i="5" l="1"/>
  <c r="F22" i="6" l="1"/>
  <c r="J22" i="4" l="1"/>
  <c r="J22" i="6"/>
  <c r="H22" i="6"/>
  <c r="G22" i="6"/>
  <c r="AD9" i="7"/>
  <c r="AA9" i="7"/>
  <c r="X9" i="7"/>
  <c r="U9" i="7"/>
  <c r="R9" i="7"/>
  <c r="O9" i="7"/>
  <c r="L9" i="7"/>
  <c r="I9" i="7"/>
</calcChain>
</file>

<file path=xl/sharedStrings.xml><?xml version="1.0" encoding="utf-8"?>
<sst xmlns="http://schemas.openxmlformats.org/spreadsheetml/2006/main" count="394" uniqueCount="268">
  <si>
    <t>uke</t>
  </si>
  <si>
    <t>inuke</t>
  </si>
  <si>
    <t>tUe frfFk</t>
  </si>
  <si>
    <t>fu;qfDr frfFk</t>
  </si>
  <si>
    <t>Lohd`r in dk osru</t>
  </si>
  <si>
    <t>12 ekg dh osru jkf'k</t>
  </si>
  <si>
    <t>osru o`f) dh jkf'k tks bl vof/k esa gksxh</t>
  </si>
  <si>
    <t>frfFk o`f)</t>
  </si>
  <si>
    <t>osru o`f) jkf'k ¼8ekg½</t>
  </si>
  <si>
    <t>jktif=r vf/kdkjh</t>
  </si>
  <si>
    <t>vjktif=r vf/kdkjh</t>
  </si>
  <si>
    <t>Ø- la-</t>
  </si>
  <si>
    <t>ctV en</t>
  </si>
  <si>
    <t>okLrfod O;; ds vkadMs</t>
  </si>
  <si>
    <t>vk;  O;;d vuqeku 2015&amp;16</t>
  </si>
  <si>
    <t>2012&amp;13</t>
  </si>
  <si>
    <t>2013&amp;14</t>
  </si>
  <si>
    <t>05&amp;dk;kZy;&amp;O;;</t>
  </si>
  <si>
    <t>Mkd fVdV</t>
  </si>
  <si>
    <t>fctyh&amp;ikuh</t>
  </si>
  <si>
    <t>vU; O;;</t>
  </si>
  <si>
    <t>;ksx&amp;,&amp;dk;kZ0 O;;</t>
  </si>
  <si>
    <t>28&amp;vU; O;;</t>
  </si>
  <si>
    <t>31&amp;iqLrdky;</t>
  </si>
  <si>
    <t>33&amp;iz;ksx'kkyk</t>
  </si>
  <si>
    <t>37&amp;ofnZ;kW</t>
  </si>
  <si>
    <t>57&amp;fof'k"B lsok</t>
  </si>
  <si>
    <t>;ksx&amp;ch&amp;</t>
  </si>
  <si>
    <t>dqy ;ksx&amp;</t>
  </si>
  <si>
    <t>vk; dk fooj.k</t>
  </si>
  <si>
    <t>th-,-3</t>
  </si>
  <si>
    <t>vk; ds en dk uke</t>
  </si>
  <si>
    <t>xr rhu o"kksZ dh okLrfod vk;</t>
  </si>
  <si>
    <t>pkyku tek dh rkjh[k</t>
  </si>
  <si>
    <t>okLrfod vk; dk fooj.k ¼pkyku tek ds vuqlkj½</t>
  </si>
  <si>
    <t>Total (7+8)</t>
  </si>
  <si>
    <t>01.04.14 to 31.07.14</t>
  </si>
  <si>
    <t>f'k{kk Qhl ,oa vU; Qhlsa</t>
  </si>
  <si>
    <t>va'knku o o`frnku ls vk;</t>
  </si>
  <si>
    <t>TOTAL</t>
  </si>
  <si>
    <t>fofo/k vk;&amp;</t>
  </si>
  <si>
    <t>Nk= nq?kZVuk chek jkf'k</t>
  </si>
  <si>
    <t>lkeku dh fuykeh ls vk;</t>
  </si>
  <si>
    <t>f'kfojk @ u;k f'k{kd dh fcØh ls vk;</t>
  </si>
  <si>
    <t>vf/kd Hkqqxrku dh olwyh</t>
  </si>
  <si>
    <t>vforfjr Nk=o`fRr jkf'k</t>
  </si>
  <si>
    <t>cdk;k iqLrdksa dh olwyh</t>
  </si>
  <si>
    <t>'kkyk Hkou] eSnku fdjk;k</t>
  </si>
  <si>
    <t>vkj-Vh-bZ- 'kqYd ls vk;</t>
  </si>
  <si>
    <t>fofo/k vk;</t>
  </si>
  <si>
    <t>uksV&amp; pkykuksa dh izfr;ksa dh Nk;k izfr;ka layXu djsaA</t>
  </si>
  <si>
    <t>osru&amp;jktif=r</t>
  </si>
  <si>
    <t>osru&amp;vjktif=r</t>
  </si>
  <si>
    <t>;ksx&amp;,&amp;osru</t>
  </si>
  <si>
    <t>ctV en dh eqgj yxk,</t>
  </si>
  <si>
    <t>edku fdjk;k HkRrk 10 izfr'kr</t>
  </si>
  <si>
    <t>lefiZr vodk'k 15 fnu</t>
  </si>
  <si>
    <t>vU; HkRrs &amp; jksdfM;k HkRrk</t>
  </si>
  <si>
    <t>onhZ /kqykbZ HkRrk</t>
  </si>
  <si>
    <t>fodykax HkRrk</t>
  </si>
  <si>
    <t>cksul ¼dsoy vjktif=r½</t>
  </si>
  <si>
    <t>osru fLFkjhdj.k ,oa ,lhih ,fj;j jkf'k</t>
  </si>
  <si>
    <t>fu;r ikfjJfed jkf'k</t>
  </si>
  <si>
    <t>;ksx&amp;ch&amp;HkRrs</t>
  </si>
  <si>
    <t>;ksx&amp; laosru</t>
  </si>
  <si>
    <t>;k=k &amp; O;;</t>
  </si>
  <si>
    <t>fpfdRlk &amp; O;;</t>
  </si>
  <si>
    <t>;ksx&amp;th-,- &amp;1</t>
  </si>
  <si>
    <t>;ksx&amp;th-,- &amp;2</t>
  </si>
  <si>
    <t>;ksx&amp;th-,- &amp;4</t>
  </si>
  <si>
    <t>01&amp;laosru dh x.kuk @ ekax i=</t>
  </si>
  <si>
    <t>vkWfQl vkbZ- Mh-</t>
  </si>
  <si>
    <t>fo|ky; dk uke</t>
  </si>
  <si>
    <t>fofRr; o"kZ esa gksus okyk dqy O;;</t>
  </si>
  <si>
    <t>okLrfod O;; fooj.k</t>
  </si>
  <si>
    <t>xr rhu o"kksZ dk okLrfod O;; ¼O;; fooj.k ds vuqlkj½</t>
  </si>
  <si>
    <t>pkyq l= esa O;;</t>
  </si>
  <si>
    <t>Total  (5+6)</t>
  </si>
  <si>
    <t>laosru</t>
  </si>
  <si>
    <t>;k=k&amp;O;;</t>
  </si>
  <si>
    <t>fpfdRlk O;;</t>
  </si>
  <si>
    <t>dk;kZy; O;;</t>
  </si>
  <si>
    <t>iqLrdky;</t>
  </si>
  <si>
    <t>iz;ksx'kkyk</t>
  </si>
  <si>
    <t>[ksydwn</t>
  </si>
  <si>
    <t>ofnZ;kW</t>
  </si>
  <si>
    <t>vU;</t>
  </si>
  <si>
    <t>izi=&amp;1 Lohd`r] dk;Zjr] fjDr inksa dk fooj.k</t>
  </si>
  <si>
    <t>uksu&amp;Iyku @ Iyku @ dsUnz izo`frZr ;kstuk</t>
  </si>
  <si>
    <t>xsM is rFkk xzsM is la[;k</t>
  </si>
  <si>
    <t>orZeku esa Lohd`r inksa dh la[;k</t>
  </si>
  <si>
    <t>fu;fer dk;Zjr deZpkjh @vf/kdkjh</t>
  </si>
  <si>
    <t>1 tuojh 2004 ls iwoZ fu;qDr</t>
  </si>
  <si>
    <t>jktif=r</t>
  </si>
  <si>
    <t>vjktif=r</t>
  </si>
  <si>
    <t>d{kk</t>
  </si>
  <si>
    <t>S.C.</t>
  </si>
  <si>
    <t>S.T.</t>
  </si>
  <si>
    <t>O.B.C.</t>
  </si>
  <si>
    <t>S.B.C.</t>
  </si>
  <si>
    <t>Minority</t>
  </si>
  <si>
    <t>Other</t>
  </si>
  <si>
    <t>fiNys o"kZ dh cdk;k jkf'k ;fn gks rks</t>
  </si>
  <si>
    <t>B</t>
  </si>
  <si>
    <t>G</t>
  </si>
  <si>
    <t>VI to VIII</t>
  </si>
  <si>
    <t>IX to X</t>
  </si>
  <si>
    <t>XI to XII</t>
  </si>
  <si>
    <t>la[;k</t>
  </si>
  <si>
    <t>d`f"k</t>
  </si>
  <si>
    <t>dqy</t>
  </si>
  <si>
    <t>VI</t>
  </si>
  <si>
    <t>-</t>
  </si>
  <si>
    <t>VII</t>
  </si>
  <si>
    <t>VIII</t>
  </si>
  <si>
    <t>IX</t>
  </si>
  <si>
    <t>X</t>
  </si>
  <si>
    <t>XI</t>
  </si>
  <si>
    <t>XII</t>
  </si>
  <si>
    <t>HkRrs dk uke</t>
  </si>
  <si>
    <t>deZpkjh la[;k</t>
  </si>
  <si>
    <t>ekfld nj</t>
  </si>
  <si>
    <t>jkf'k</t>
  </si>
  <si>
    <t>iq:"k</t>
  </si>
  <si>
    <t>efgyk</t>
  </si>
  <si>
    <t>jksdfM;k HkRrk</t>
  </si>
  <si>
    <t>/kqykbZ HkRrk</t>
  </si>
  <si>
    <t>teknkj</t>
  </si>
  <si>
    <t>p0 Js0 deZ0</t>
  </si>
  <si>
    <t>iz0 'kk0 lsod</t>
  </si>
  <si>
    <t>va'knk;h ;kstukUrxZr fu;qDr dkfeZdksa dk fooj.k</t>
  </si>
  <si>
    <t>lsokfuo`r gksus okys dkfeZdksa dk fooj.k</t>
  </si>
  <si>
    <t>Ø-la-</t>
  </si>
  <si>
    <t>dkfeZd dk uke</t>
  </si>
  <si>
    <t>osru</t>
  </si>
  <si>
    <t>ls0 fu0 frfFk</t>
  </si>
  <si>
    <t>cdk;k mik0 vodk'k</t>
  </si>
  <si>
    <t>cksul dh lwpuk</t>
  </si>
  <si>
    <t>fooj.k</t>
  </si>
  <si>
    <t>dqy Lohd`r in</t>
  </si>
  <si>
    <t>¼&amp;½ jktif=r</t>
  </si>
  <si>
    <t>'ks"k&amp; vjktif=r</t>
  </si>
  <si>
    <t>¼&amp;½ fQDl is okys</t>
  </si>
  <si>
    <t>'ks"k dkfeZd</t>
  </si>
  <si>
    <t>cksul dh nj</t>
  </si>
  <si>
    <t>dqy cksul jkf'k</t>
  </si>
  <si>
    <t>inksa dh la[;k</t>
  </si>
  <si>
    <r>
      <rPr>
        <sz val="14"/>
        <rFont val="DevLys 010"/>
      </rPr>
      <t>01-01-2004 rFkk
mlds ckn fu;qDr</t>
    </r>
  </si>
  <si>
    <r>
      <rPr>
        <sz val="11"/>
        <rFont val="Arial"/>
        <family val="2"/>
      </rPr>
      <t>(-) 5400</t>
    </r>
    <r>
      <rPr>
        <sz val="11"/>
        <rFont val="DevLys 010"/>
      </rPr>
      <t xml:space="preserve"> </t>
    </r>
    <r>
      <rPr>
        <sz val="14"/>
        <rFont val="DevLys 010"/>
      </rPr>
      <t>xzzsM&amp;is okys</t>
    </r>
  </si>
  <si>
    <r>
      <rPr>
        <sz val="14"/>
        <rFont val="DevLys 010"/>
      </rPr>
      <t>Ø-
la-</t>
    </r>
  </si>
  <si>
    <t>thih,Q@ ,uih,l uacj</t>
  </si>
  <si>
    <t>jfuax    is &amp; cs.M</t>
  </si>
  <si>
    <t>fo0 fo0&amp; fu;fer@ va'knk;h@ fQDl&amp;is@fodykax</t>
  </si>
  <si>
    <r>
      <rPr>
        <sz val="10"/>
        <rFont val="DevLys 010"/>
      </rPr>
      <t>3 izfr'kr osru o`f)
¼,d ekg½</t>
    </r>
  </si>
  <si>
    <t>;ksx &amp; jktif=r</t>
  </si>
  <si>
    <t>;ksx &amp; vjktif=r</t>
  </si>
  <si>
    <t>egk;ksx</t>
  </si>
  <si>
    <t>xzsM &amp;is</t>
  </si>
  <si>
    <t>;ksx ¼7$8½</t>
  </si>
  <si>
    <t>dqy ;ksx</t>
  </si>
  <si>
    <t>0202 &amp; f'k{kk ] [ksy ] dyk v©j laLd`fr</t>
  </si>
  <si>
    <r>
      <t xml:space="preserve">;ksx dkWye </t>
    </r>
    <r>
      <rPr>
        <sz val="11"/>
        <rFont val="Arial"/>
        <family val="2"/>
      </rPr>
      <t>(5+6)</t>
    </r>
  </si>
  <si>
    <r>
      <t xml:space="preserve">dkWye </t>
    </r>
    <r>
      <rPr>
        <sz val="11"/>
        <rFont val="Arial"/>
        <family val="2"/>
      </rPr>
      <t>(4-7)</t>
    </r>
  </si>
  <si>
    <r>
      <t xml:space="preserve">fjDr inksa dh la[;k
</t>
    </r>
    <r>
      <rPr>
        <sz val="14"/>
        <rFont val="Arial"/>
        <family val="2"/>
      </rPr>
      <t>{6 - (7+8)}</t>
    </r>
  </si>
  <si>
    <t>ukekadu fooj.k                                          vU; HkRrksa dk fooj.k</t>
  </si>
  <si>
    <r>
      <t xml:space="preserve">ctV en&amp;      </t>
    </r>
    <r>
      <rPr>
        <sz val="11"/>
        <rFont val="Arial"/>
        <family val="2"/>
      </rPr>
      <t>2202-02-109-01-00</t>
    </r>
    <r>
      <rPr>
        <sz val="14"/>
        <rFont val="DevLys 010"/>
      </rPr>
      <t xml:space="preserve">                                                                         </t>
    </r>
    <r>
      <rPr>
        <b/>
        <sz val="14"/>
        <rFont val="DevLys 010"/>
      </rPr>
      <t xml:space="preserve"> th-,-&amp;2</t>
    </r>
  </si>
  <si>
    <r>
      <t xml:space="preserve">ctV en&amp;       </t>
    </r>
    <r>
      <rPr>
        <sz val="11"/>
        <rFont val="Arial"/>
        <family val="2"/>
      </rPr>
      <t xml:space="preserve"> 2202-02-109-01-00</t>
    </r>
  </si>
  <si>
    <r>
      <t xml:space="preserve">ctV en&amp;        </t>
    </r>
    <r>
      <rPr>
        <sz val="11"/>
        <rFont val="Arial"/>
        <family val="2"/>
      </rPr>
      <t>2202-02-109-01-00</t>
    </r>
    <r>
      <rPr>
        <sz val="14"/>
        <rFont val="DevLys 010"/>
      </rPr>
      <t xml:space="preserve">                                                                                </t>
    </r>
    <r>
      <rPr>
        <b/>
        <sz val="14"/>
        <rFont val="DevLys 010"/>
      </rPr>
      <t xml:space="preserve"> th-,-&amp;4</t>
    </r>
  </si>
  <si>
    <r>
      <t xml:space="preserve">ctV en&amp;       </t>
    </r>
    <r>
      <rPr>
        <sz val="11"/>
        <rFont val="Arial"/>
        <family val="2"/>
      </rPr>
      <t>2202-02-109-01-00</t>
    </r>
    <r>
      <rPr>
        <sz val="14"/>
        <rFont val="DevLys 010"/>
      </rPr>
      <t xml:space="preserve">                                                                                                   </t>
    </r>
  </si>
  <si>
    <r>
      <t xml:space="preserve">ctV en&amp;        </t>
    </r>
    <r>
      <rPr>
        <sz val="11"/>
        <rFont val="Arial"/>
        <family val="2"/>
      </rPr>
      <t xml:space="preserve"> 2202-02-109-01-00 </t>
    </r>
    <r>
      <rPr>
        <sz val="14"/>
        <rFont val="DevLys 010"/>
      </rPr>
      <t xml:space="preserve">                                                                                                </t>
    </r>
  </si>
  <si>
    <t xml:space="preserve"> </t>
  </si>
  <si>
    <r>
      <t xml:space="preserve">ctV en&amp;       </t>
    </r>
    <r>
      <rPr>
        <sz val="11"/>
        <rFont val="Arial"/>
        <family val="2"/>
      </rPr>
      <t xml:space="preserve"> 2202-02-109-01-00</t>
    </r>
    <r>
      <rPr>
        <sz val="14"/>
        <rFont val="DevLys 010"/>
      </rPr>
      <t xml:space="preserve">                  </t>
    </r>
    <r>
      <rPr>
        <b/>
        <sz val="16"/>
        <rFont val="DevLys 010"/>
      </rPr>
      <t xml:space="preserve"> izi=&amp;8 ¼th,&amp;1½ </t>
    </r>
    <r>
      <rPr>
        <sz val="14"/>
        <rFont val="DevLys 010"/>
      </rPr>
      <t xml:space="preserve">                   laLFkk iz/kku dk eksckbZy uacj &amp;   9928390871</t>
    </r>
  </si>
  <si>
    <t>NON- PLAN</t>
  </si>
  <si>
    <t>NON-PLAN</t>
  </si>
  <si>
    <t>ukWu Iyku</t>
  </si>
  <si>
    <r>
      <rPr>
        <sz val="10"/>
        <rFont val="DevLys 010"/>
      </rPr>
      <t>Ø-
la-</t>
    </r>
  </si>
  <si>
    <t>vk;&amp;O;; vuqeku 2016&amp;17 ,oa la'kksf/kr vuqeku 2015&amp;16 ¼ctV½       fo/kkulHkk {kS=&amp;vkgksj               ia- l-&amp; vkgksj</t>
  </si>
  <si>
    <t>vk; &amp; O;;d vuqeku 2016&amp;17</t>
  </si>
  <si>
    <t>la'kksf/kr vuqeku 2015&amp;16</t>
  </si>
  <si>
    <t xml:space="preserve">fo|ky; dk uke &amp; jktdh; mPp ek/;fed fo|ky; &amp; ikoVk  ¼tkyksj½                                      vkWfQl vkbZ- Mh- uacj &amp;    14229        </t>
  </si>
  <si>
    <t>2014&amp;15</t>
  </si>
  <si>
    <t>7@14 ls 3@15</t>
  </si>
  <si>
    <t>4@15 ls 7@15</t>
  </si>
  <si>
    <t>pkyw l= esa 8@15 ls 3@16 rd dk laHkkfor O;;</t>
  </si>
  <si>
    <t>vk;  O;;d vuqeku 2016&amp;17</t>
  </si>
  <si>
    <t>fo|ky; dk uke &amp; jktdh; mPp ek/;fed fo|ky; &amp;ikoVk  ¼tkyksj½                                      vkWfQl vkbZ- Mh- uacj &amp;   14229</t>
  </si>
  <si>
    <t>01.08.14 to 31.03.15</t>
  </si>
  <si>
    <t>01.04.15 to 31.07.15</t>
  </si>
  <si>
    <t>fo|ky; dk uke &amp; jktdh; mPp ek/;fed fo|ky; &amp; ikoVk  ¼tkyksj½                                      vkWfQl vkbZ- Mh- uacj &amp;   14229</t>
  </si>
  <si>
    <t xml:space="preserve">fo|ky; dk uke &amp; jktdh; mPp ek/;fed fo|ky; &amp;ikoVk ¼tkyksj½                                      vkWfQl vkbZ- Mh- uacj &amp;    14229 </t>
  </si>
  <si>
    <t>jktdh; mPp ek/;fed fo|ky; &amp; ikoVk  ¼tkyksj½</t>
  </si>
  <si>
    <t xml:space="preserve">fo|ky; dk uke &amp; jktdh; mPPk ek/;fed fo|ky; &amp;ikoVk ¼tkyksj½                                      vkWfQl vkbZ- Mh- uacj &amp; 14229 </t>
  </si>
  <si>
    <t>fo|ky; dk uke &amp; jktdh; mPp ek/;fed fo|ky; &amp; ikoVk ¼tkyksj½                                          vkWfQl vkbZ- Mh- uacj &amp;    14229</t>
  </si>
  <si>
    <t>fofRr; o"kZ 2015&amp;16 esa laosru esa vkoafVr jkf'k</t>
  </si>
  <si>
    <t>tqykbZ 2015 rd dk okLrfod O;;</t>
  </si>
  <si>
    <t>vxLr 2015 ls ekpZ 2016 rd gksus okyk vuqekfur O;;</t>
  </si>
  <si>
    <t>o"kZ 2015&amp;16 ds vfrfjDr ds  fy, vko';drk</t>
  </si>
  <si>
    <r>
      <rPr>
        <sz val="12"/>
        <rFont val="DevLys 010"/>
      </rPr>
      <t>osru</t>
    </r>
    <r>
      <rPr>
        <sz val="10"/>
        <rFont val="DevLys 010"/>
      </rPr>
      <t xml:space="preserve">
</t>
    </r>
    <r>
      <rPr>
        <b/>
        <sz val="12"/>
        <rFont val="DevLys 010"/>
      </rPr>
      <t>01-03-16</t>
    </r>
  </si>
  <si>
    <t>vk;&amp;O;; vuqeku 2016&amp;17 ,oa la'kksf/kr vuqeku 2015&amp;16 ¼ctV½</t>
  </si>
  <si>
    <t>I</t>
  </si>
  <si>
    <t>II</t>
  </si>
  <si>
    <t>V</t>
  </si>
  <si>
    <t>IV</t>
  </si>
  <si>
    <t>III</t>
  </si>
  <si>
    <t>Jh enuyky fiykfu;ka</t>
  </si>
  <si>
    <t xml:space="preserve">Jh Jo.kflg </t>
  </si>
  <si>
    <t>Jh ujsUnzflg</t>
  </si>
  <si>
    <t>Jh gsEkUr dqekj</t>
  </si>
  <si>
    <t>Jh vtwZuflg</t>
  </si>
  <si>
    <t>iz-v-</t>
  </si>
  <si>
    <t>v/;kid</t>
  </si>
  <si>
    <t>dfu"B fyfid</t>
  </si>
  <si>
    <t>lgk- deZ</t>
  </si>
  <si>
    <t xml:space="preserve">uksu&amp;Iyku </t>
  </si>
  <si>
    <t>iz/kkukpk;Z</t>
  </si>
  <si>
    <t>ofj"B v/;kid</t>
  </si>
  <si>
    <t>ofj"B fyfid</t>
  </si>
  <si>
    <t>'kk-f'k-</t>
  </si>
  <si>
    <t>lgk-deZ-</t>
  </si>
  <si>
    <t>Jh enuyky</t>
  </si>
  <si>
    <t>9300&amp;34800</t>
  </si>
  <si>
    <t>Jh Hkjr dqekj</t>
  </si>
  <si>
    <t>o-v-</t>
  </si>
  <si>
    <t xml:space="preserve">Jh jksfgrk'o </t>
  </si>
  <si>
    <t>9300&amp;34801</t>
  </si>
  <si>
    <t>fjDr</t>
  </si>
  <si>
    <t>Jh fnyhiflg</t>
  </si>
  <si>
    <t>v-</t>
  </si>
  <si>
    <t>Jh Jo.kflg</t>
  </si>
  <si>
    <t>9300&amp;34802</t>
  </si>
  <si>
    <t>9300&amp;34803</t>
  </si>
  <si>
    <t>Jh f'kojke</t>
  </si>
  <si>
    <t>Jh yPNkjke</t>
  </si>
  <si>
    <t>Jh gseUr dqekj</t>
  </si>
  <si>
    <t>Jh Hkcwrflg</t>
  </si>
  <si>
    <t>Jh vtqZuflg</t>
  </si>
  <si>
    <t xml:space="preserve"> 'kk-f'k</t>
  </si>
  <si>
    <t>o-fy</t>
  </si>
  <si>
    <t>d-fy</t>
  </si>
  <si>
    <t>lgk-deZ</t>
  </si>
  <si>
    <t>5200&amp;20200</t>
  </si>
  <si>
    <t>5200&amp;20201</t>
  </si>
  <si>
    <t>5200&amp;20202</t>
  </si>
  <si>
    <t>5200&amp;20203</t>
  </si>
  <si>
    <t>eagxkbZ HkRrk 113 izfr'kr</t>
  </si>
  <si>
    <t>fu;fer</t>
  </si>
  <si>
    <t>dkfeZd vkbZ-Mh-u-</t>
  </si>
  <si>
    <t>RJCR200512030319</t>
  </si>
  <si>
    <t>RJJL199221017965</t>
  </si>
  <si>
    <t>RJJL199721013338</t>
  </si>
  <si>
    <t>RJJL199621017457</t>
  </si>
  <si>
    <t>RJJL199221017968</t>
  </si>
  <si>
    <t>RJJL201021000790</t>
  </si>
  <si>
    <t>RJJL1995210114884</t>
  </si>
  <si>
    <t>RJJL201221007323</t>
  </si>
  <si>
    <t>1¼iz-v- in fo:}½</t>
  </si>
  <si>
    <t>¼iz-v- in fo:}½</t>
  </si>
  <si>
    <t>RJJL201221013431</t>
  </si>
  <si>
    <t>RJJL201221012925</t>
  </si>
  <si>
    <t>RJJL200021003811</t>
  </si>
  <si>
    <t>eagxkbZ HkRrk ,fj;j 6 izfr'kr</t>
  </si>
  <si>
    <t>fo|ky; dk uke &amp; jktdh; mPp ek/;fed fo|ky; &amp; ikoVk  ¼tkyksj½                                              vkWfQl vkbZ- Mh- uacj &amp;    14229</t>
  </si>
  <si>
    <t>fix</t>
  </si>
  <si>
    <t>fQDl</t>
  </si>
  <si>
    <t xml:space="preserve">            Nk=o`fRr ekax i= ¼dsoy ik= Nk=&amp;Nk=kvksa dh la[;k Hkjsa½                 ctV en 2202-02-109-01-00   </t>
  </si>
  <si>
    <t>fQDl is dkfeZdksa dk fooj.k</t>
  </si>
  <si>
    <t xml:space="preserve">in uke </t>
  </si>
  <si>
    <t xml:space="preserve"> fQDl osru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</si>
</sst>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;[Red]0"/>
  </numFmts>
  <fonts count="54" x14ac:knownFonts="1">
    <font>
      <sz val="10"/>
      <color rgb="FF000000"/>
      <name val="Times New Roman"/>
      <charset val="204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DevLys 010"/>
    </font>
    <font>
      <sz val="10"/>
      <color rgb="FF000000"/>
      <name val="DevLys 010"/>
    </font>
    <font>
      <sz val="14"/>
      <name val="DevLys 010"/>
    </font>
    <font>
      <b/>
      <sz val="16"/>
      <name val="DevLys 010"/>
    </font>
    <font>
      <b/>
      <sz val="14"/>
      <name val="DevLys 010"/>
    </font>
    <font>
      <sz val="12"/>
      <name val="DevLys 010"/>
    </font>
    <font>
      <sz val="12"/>
      <color rgb="FF000000"/>
      <name val="DevLys 010"/>
    </font>
    <font>
      <b/>
      <sz val="11"/>
      <name val="DevLys 010"/>
    </font>
    <font>
      <sz val="11"/>
      <name val="DevLys 010"/>
    </font>
    <font>
      <sz val="14"/>
      <color rgb="FF000000"/>
      <name val="DevLys 010"/>
    </font>
    <font>
      <b/>
      <sz val="11"/>
      <name val="Arial"/>
      <family val="2"/>
    </font>
    <font>
      <b/>
      <sz val="14"/>
      <name val="Arial"/>
      <family val="2"/>
    </font>
    <font>
      <sz val="14"/>
      <color rgb="FF000000"/>
      <name val="Times New Roman"/>
      <family val="1"/>
    </font>
    <font>
      <sz val="10"/>
      <name val="Arial"/>
      <family val="2"/>
    </font>
    <font>
      <b/>
      <sz val="14"/>
      <color rgb="FF000000"/>
      <name val="DevLys 010"/>
    </font>
    <font>
      <sz val="10"/>
      <color rgb="FF00000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6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DevLys 010"/>
    </font>
    <font>
      <sz val="9"/>
      <name val="Times New Roman"/>
      <family val="1"/>
    </font>
    <font>
      <b/>
      <sz val="12"/>
      <name val="DevLys 010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DevLys 010"/>
    </font>
    <font>
      <b/>
      <sz val="9"/>
      <color rgb="FF000000"/>
      <name val="Arial"/>
      <family val="2"/>
    </font>
    <font>
      <b/>
      <sz val="10"/>
      <color rgb="FF000000"/>
      <name val="Times New Roman"/>
      <family val="1"/>
    </font>
    <font>
      <b/>
      <sz val="8"/>
      <color rgb="FF000000"/>
      <name val="DevLys 010"/>
    </font>
    <font>
      <b/>
      <sz val="12"/>
      <color rgb="FF000000"/>
      <name val="DevLys 010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Calibri"/>
      <family val="2"/>
      <scheme val="minor"/>
    </font>
    <font>
      <sz val="8"/>
      <name val="Kruti Dev 010"/>
    </font>
    <font>
      <sz val="11"/>
      <color rgb="FF000000"/>
      <name val="Kruti Dev 010"/>
    </font>
    <font>
      <sz val="12"/>
      <color rgb="FF000000"/>
      <name val="Kruti Dev 010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21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4" fontId="25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Border="1" applyAlignment="1">
      <alignment horizontal="center" vertical="center"/>
    </xf>
    <xf numFmtId="1" fontId="27" fillId="0" borderId="4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wrapText="1"/>
    </xf>
    <xf numFmtId="1" fontId="31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1" fontId="3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 wrapText="1"/>
    </xf>
    <xf numFmtId="1" fontId="38" fillId="0" borderId="4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41" fillId="0" borderId="4" xfId="0" applyFont="1" applyFill="1" applyBorder="1" applyAlignment="1">
      <alignment horizontal="center" vertical="center" wrapText="1"/>
    </xf>
    <xf numFmtId="1" fontId="41" fillId="0" borderId="4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/>
    </xf>
    <xf numFmtId="1" fontId="16" fillId="0" borderId="4" xfId="0" applyNumberFormat="1" applyFont="1" applyFill="1" applyBorder="1" applyAlignment="1">
      <alignment horizontal="center" vertical="center" wrapText="1"/>
    </xf>
    <xf numFmtId="1" fontId="36" fillId="0" borderId="4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45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49" fontId="44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4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vertical="center" wrapText="1"/>
    </xf>
    <xf numFmtId="49" fontId="33" fillId="0" borderId="4" xfId="0" applyNumberFormat="1" applyFont="1" applyFill="1" applyBorder="1" applyAlignment="1">
      <alignment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46" fillId="0" borderId="14" xfId="0" applyNumberFormat="1" applyFont="1" applyFill="1" applyBorder="1" applyAlignment="1">
      <alignment horizontal="center" vertical="center" wrapText="1"/>
    </xf>
    <xf numFmtId="1" fontId="47" fillId="0" borderId="4" xfId="0" applyNumberFormat="1" applyFont="1" applyFill="1" applyBorder="1" applyAlignment="1">
      <alignment horizontal="center" vertical="center" wrapText="1"/>
    </xf>
    <xf numFmtId="1" fontId="48" fillId="0" borderId="4" xfId="0" applyNumberFormat="1" applyFont="1" applyBorder="1" applyAlignment="1">
      <alignment horizontal="center" vertical="center"/>
    </xf>
    <xf numFmtId="14" fontId="48" fillId="0" borderId="4" xfId="0" applyNumberFormat="1" applyFont="1" applyBorder="1" applyAlignment="1">
      <alignment horizontal="center" vertical="center"/>
    </xf>
    <xf numFmtId="14" fontId="49" fillId="0" borderId="4" xfId="0" applyNumberFormat="1" applyFont="1" applyBorder="1" applyAlignment="1">
      <alignment horizontal="center" vertical="center"/>
    </xf>
    <xf numFmtId="14" fontId="50" fillId="0" borderId="14" xfId="0" applyNumberFormat="1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14" fontId="46" fillId="0" borderId="14" xfId="0" applyNumberFormat="1" applyFont="1" applyFill="1" applyBorder="1" applyAlignment="1">
      <alignment horizontal="center" vertical="center" wrapText="1"/>
    </xf>
    <xf numFmtId="14" fontId="46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49" fontId="52" fillId="0" borderId="13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8"/>
  <sheetViews>
    <sheetView topLeftCell="A7" zoomScale="85" zoomScaleNormal="85" workbookViewId="0">
      <selection activeCell="B1" sqref="B1:R25"/>
    </sheetView>
  </sheetViews>
  <sheetFormatPr defaultColWidth="9.33203125" defaultRowHeight="18.75" x14ac:dyDescent="0.2"/>
  <cols>
    <col min="1" max="1" width="0.1640625" style="7" customWidth="1"/>
    <col min="2" max="2" width="3.83203125" style="7" customWidth="1"/>
    <col min="3" max="3" width="11.83203125" style="245" customWidth="1"/>
    <col min="4" max="4" width="14" style="7" customWidth="1"/>
    <col min="5" max="5" width="5.33203125" style="7" customWidth="1"/>
    <col min="6" max="7" width="10" style="7" customWidth="1"/>
    <col min="8" max="8" width="9.33203125" style="7" customWidth="1"/>
    <col min="9" max="9" width="6.1640625" style="7" customWidth="1"/>
    <col min="10" max="10" width="9.1640625" style="7" customWidth="1"/>
    <col min="11" max="11" width="9.83203125" style="7" customWidth="1"/>
    <col min="12" max="12" width="11.1640625" style="7" customWidth="1"/>
    <col min="13" max="13" width="5.33203125" style="7" customWidth="1"/>
    <col min="14" max="14" width="7.33203125" style="7" customWidth="1"/>
    <col min="15" max="15" width="9.6640625" style="7" customWidth="1"/>
    <col min="16" max="16" width="10.6640625" style="7" customWidth="1"/>
    <col min="17" max="17" width="8.33203125" style="7" customWidth="1"/>
    <col min="18" max="18" width="19" style="7" customWidth="1"/>
    <col min="19" max="16384" width="9.33203125" style="7"/>
  </cols>
  <sheetData>
    <row r="1" spans="1:25" ht="21" customHeight="1" x14ac:dyDescent="0.3">
      <c r="B1" s="120" t="s">
        <v>172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25" ht="21" customHeight="1" x14ac:dyDescent="0.2">
      <c r="B2" s="121" t="s">
        <v>261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25" ht="21" customHeight="1" x14ac:dyDescent="0.2">
      <c r="B3" s="121" t="s">
        <v>171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25" ht="21" customHeight="1" x14ac:dyDescent="0.2">
      <c r="B4" s="122" t="s">
        <v>176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25" ht="21" customHeight="1" x14ac:dyDescent="0.2">
      <c r="A5" s="9"/>
      <c r="B5" s="126" t="s">
        <v>175</v>
      </c>
      <c r="C5" s="241" t="s">
        <v>0</v>
      </c>
      <c r="D5" s="123" t="s">
        <v>150</v>
      </c>
      <c r="E5" s="123" t="s">
        <v>1</v>
      </c>
      <c r="F5" s="123" t="s">
        <v>2</v>
      </c>
      <c r="G5" s="123" t="s">
        <v>3</v>
      </c>
      <c r="H5" s="123" t="s">
        <v>4</v>
      </c>
      <c r="I5" s="123"/>
      <c r="J5" s="123" t="s">
        <v>197</v>
      </c>
      <c r="K5" s="123" t="s">
        <v>5</v>
      </c>
      <c r="L5" s="123" t="s">
        <v>6</v>
      </c>
      <c r="M5" s="123"/>
      <c r="N5" s="123"/>
      <c r="O5" s="126" t="s">
        <v>177</v>
      </c>
      <c r="P5" s="123" t="s">
        <v>178</v>
      </c>
      <c r="Q5" s="123" t="s">
        <v>152</v>
      </c>
      <c r="R5" s="115" t="s">
        <v>246</v>
      </c>
      <c r="U5" s="43" t="s">
        <v>170</v>
      </c>
      <c r="V5" s="48" t="s">
        <v>170</v>
      </c>
      <c r="W5" s="43" t="s">
        <v>170</v>
      </c>
      <c r="X5" s="43"/>
      <c r="Y5" s="43" t="s">
        <v>170</v>
      </c>
    </row>
    <row r="6" spans="1:25" ht="36.75" customHeight="1" x14ac:dyDescent="0.2">
      <c r="A6" s="9"/>
      <c r="B6" s="127"/>
      <c r="C6" s="242"/>
      <c r="D6" s="124"/>
      <c r="E6" s="124"/>
      <c r="F6" s="124"/>
      <c r="G6" s="124"/>
      <c r="H6" s="76" t="s">
        <v>151</v>
      </c>
      <c r="I6" s="76" t="s">
        <v>157</v>
      </c>
      <c r="J6" s="127"/>
      <c r="K6" s="124"/>
      <c r="L6" s="76" t="s">
        <v>7</v>
      </c>
      <c r="M6" s="77" t="s">
        <v>153</v>
      </c>
      <c r="N6" s="76" t="s">
        <v>8</v>
      </c>
      <c r="O6" s="127"/>
      <c r="P6" s="124"/>
      <c r="Q6" s="127"/>
      <c r="R6" s="116"/>
      <c r="U6" s="47" t="s">
        <v>170</v>
      </c>
      <c r="V6" s="47" t="s">
        <v>170</v>
      </c>
      <c r="W6" s="47" t="s">
        <v>170</v>
      </c>
      <c r="Y6" s="47" t="s">
        <v>170</v>
      </c>
    </row>
    <row r="7" spans="1:25" ht="21" customHeight="1" x14ac:dyDescent="0.2">
      <c r="A7" s="9"/>
      <c r="B7" s="125" t="s">
        <v>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81"/>
      <c r="U7" s="47" t="s">
        <v>170</v>
      </c>
      <c r="V7" s="47" t="s">
        <v>170</v>
      </c>
      <c r="W7" s="47" t="s">
        <v>170</v>
      </c>
      <c r="Y7" s="47" t="s">
        <v>170</v>
      </c>
    </row>
    <row r="8" spans="1:25" ht="31.5" customHeight="1" x14ac:dyDescent="0.2">
      <c r="A8" s="9"/>
      <c r="B8" s="78">
        <v>1</v>
      </c>
      <c r="C8" s="243" t="s">
        <v>219</v>
      </c>
      <c r="D8" s="232">
        <v>200511200654</v>
      </c>
      <c r="E8" s="79" t="s">
        <v>209</v>
      </c>
      <c r="F8" s="237">
        <v>29627</v>
      </c>
      <c r="G8" s="237">
        <v>38416</v>
      </c>
      <c r="H8" s="79" t="s">
        <v>220</v>
      </c>
      <c r="I8" s="80">
        <v>5400</v>
      </c>
      <c r="J8" s="80">
        <v>21000</v>
      </c>
      <c r="K8" s="80">
        <v>252000</v>
      </c>
      <c r="L8" s="239">
        <v>42552</v>
      </c>
      <c r="M8" s="80">
        <v>630</v>
      </c>
      <c r="N8" s="80">
        <v>5040</v>
      </c>
      <c r="O8" s="80">
        <v>257040</v>
      </c>
      <c r="P8" s="80">
        <v>249480</v>
      </c>
      <c r="Q8" s="98" t="s">
        <v>245</v>
      </c>
      <c r="R8" s="45" t="s">
        <v>247</v>
      </c>
      <c r="U8" s="47" t="s">
        <v>170</v>
      </c>
      <c r="V8" s="47" t="s">
        <v>170</v>
      </c>
      <c r="W8" s="47" t="s">
        <v>170</v>
      </c>
      <c r="X8" s="47" t="s">
        <v>170</v>
      </c>
      <c r="Y8" s="47" t="s">
        <v>170</v>
      </c>
    </row>
    <row r="9" spans="1:25" s="103" customFormat="1" ht="32.25" customHeight="1" x14ac:dyDescent="0.2">
      <c r="A9" s="94"/>
      <c r="B9" s="117" t="s">
        <v>154</v>
      </c>
      <c r="C9" s="119"/>
      <c r="D9" s="93"/>
      <c r="E9" s="93"/>
      <c r="F9" s="93"/>
      <c r="G9" s="93"/>
      <c r="H9" s="93"/>
      <c r="I9" s="106"/>
      <c r="J9" s="106">
        <v>21000</v>
      </c>
      <c r="K9" s="106">
        <v>252000</v>
      </c>
      <c r="L9" s="93"/>
      <c r="M9" s="106">
        <v>630</v>
      </c>
      <c r="N9" s="106">
        <v>5040</v>
      </c>
      <c r="O9" s="106">
        <v>257040</v>
      </c>
      <c r="P9" s="106">
        <v>249480</v>
      </c>
      <c r="Q9" s="93"/>
      <c r="R9" s="107"/>
    </row>
    <row r="10" spans="1:25" ht="21" customHeight="1" x14ac:dyDescent="0.2">
      <c r="A10" s="9"/>
      <c r="B10" s="117" t="s">
        <v>10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</row>
    <row r="11" spans="1:25" ht="19.5" customHeight="1" x14ac:dyDescent="0.2">
      <c r="A11" s="9"/>
      <c r="B11" s="10">
        <v>2</v>
      </c>
      <c r="C11" s="244" t="s">
        <v>221</v>
      </c>
      <c r="D11" s="62">
        <v>680786</v>
      </c>
      <c r="E11" s="10" t="s">
        <v>222</v>
      </c>
      <c r="F11" s="235">
        <v>25209</v>
      </c>
      <c r="G11" s="236">
        <v>33613</v>
      </c>
      <c r="H11" s="71" t="s">
        <v>220</v>
      </c>
      <c r="I11" s="10">
        <v>5400</v>
      </c>
      <c r="J11" s="61">
        <v>25510</v>
      </c>
      <c r="K11" s="61">
        <v>306120</v>
      </c>
      <c r="L11" s="240">
        <v>42552</v>
      </c>
      <c r="M11" s="63">
        <v>770</v>
      </c>
      <c r="N11" s="63">
        <v>6160</v>
      </c>
      <c r="O11" s="63">
        <v>312280</v>
      </c>
      <c r="P11" s="63">
        <v>303040</v>
      </c>
      <c r="Q11" s="98" t="s">
        <v>245</v>
      </c>
      <c r="R11" s="45" t="s">
        <v>248</v>
      </c>
    </row>
    <row r="12" spans="1:25" ht="19.5" customHeight="1" x14ac:dyDescent="0.2">
      <c r="A12" s="9"/>
      <c r="B12" s="10">
        <v>3</v>
      </c>
      <c r="C12" s="244" t="s">
        <v>223</v>
      </c>
      <c r="D12" s="62">
        <v>798208</v>
      </c>
      <c r="E12" s="10" t="s">
        <v>222</v>
      </c>
      <c r="F12" s="235">
        <v>24704</v>
      </c>
      <c r="G12" s="236">
        <v>34766</v>
      </c>
      <c r="H12" s="71" t="s">
        <v>224</v>
      </c>
      <c r="I12" s="10">
        <v>4200</v>
      </c>
      <c r="J12" s="61">
        <v>19420</v>
      </c>
      <c r="K12" s="61">
        <v>233040</v>
      </c>
      <c r="L12" s="240">
        <v>42552</v>
      </c>
      <c r="M12" s="63">
        <v>590</v>
      </c>
      <c r="N12" s="63">
        <v>4720</v>
      </c>
      <c r="O12" s="63">
        <v>237760</v>
      </c>
      <c r="P12" s="63">
        <v>230680</v>
      </c>
      <c r="Q12" s="98" t="s">
        <v>245</v>
      </c>
      <c r="R12" s="45" t="s">
        <v>249</v>
      </c>
    </row>
    <row r="13" spans="1:25" s="58" customFormat="1" ht="19.5" customHeight="1" x14ac:dyDescent="0.2">
      <c r="A13" s="59"/>
      <c r="B13" s="10">
        <v>4</v>
      </c>
      <c r="C13" s="244" t="s">
        <v>225</v>
      </c>
      <c r="D13" s="62"/>
      <c r="E13" s="10"/>
      <c r="F13" s="247">
        <v>0</v>
      </c>
      <c r="G13" s="247">
        <v>0</v>
      </c>
      <c r="H13" s="248">
        <v>0</v>
      </c>
      <c r="I13" s="249">
        <v>0</v>
      </c>
      <c r="J13" s="247">
        <v>0</v>
      </c>
      <c r="K13" s="247">
        <v>0</v>
      </c>
      <c r="L13" s="248">
        <v>0</v>
      </c>
      <c r="M13" s="249">
        <v>0</v>
      </c>
      <c r="N13" s="247">
        <v>0</v>
      </c>
      <c r="O13" s="247">
        <v>0</v>
      </c>
      <c r="P13" s="248">
        <v>0</v>
      </c>
      <c r="Q13" s="249">
        <v>0</v>
      </c>
      <c r="R13" s="247">
        <v>0</v>
      </c>
    </row>
    <row r="14" spans="1:25" s="58" customFormat="1" ht="19.5" customHeight="1" x14ac:dyDescent="0.2">
      <c r="A14" s="59"/>
      <c r="B14" s="10">
        <v>5</v>
      </c>
      <c r="C14" s="244" t="s">
        <v>226</v>
      </c>
      <c r="D14" s="62">
        <v>797146</v>
      </c>
      <c r="E14" s="10" t="s">
        <v>227</v>
      </c>
      <c r="F14" s="235">
        <v>26178</v>
      </c>
      <c r="G14" s="235">
        <v>35085</v>
      </c>
      <c r="H14" s="71" t="s">
        <v>224</v>
      </c>
      <c r="I14" s="10">
        <v>4800</v>
      </c>
      <c r="J14" s="61">
        <v>20560</v>
      </c>
      <c r="K14" s="61">
        <v>246720</v>
      </c>
      <c r="L14" s="240">
        <v>42552</v>
      </c>
      <c r="M14" s="63">
        <v>620</v>
      </c>
      <c r="N14" s="63">
        <v>4960</v>
      </c>
      <c r="O14" s="63">
        <v>251680</v>
      </c>
      <c r="P14" s="63">
        <v>244240</v>
      </c>
      <c r="Q14" s="98" t="s">
        <v>245</v>
      </c>
      <c r="R14" s="45" t="s">
        <v>250</v>
      </c>
    </row>
    <row r="15" spans="1:25" s="58" customFormat="1" ht="19.5" customHeight="1" x14ac:dyDescent="0.2">
      <c r="A15" s="59"/>
      <c r="B15" s="10">
        <v>6</v>
      </c>
      <c r="C15" s="244" t="s">
        <v>228</v>
      </c>
      <c r="D15" s="62" t="s">
        <v>262</v>
      </c>
      <c r="E15" s="10" t="s">
        <v>227</v>
      </c>
      <c r="F15" s="235">
        <v>31603</v>
      </c>
      <c r="G15" s="235">
        <v>41163</v>
      </c>
      <c r="H15" s="71" t="s">
        <v>229</v>
      </c>
      <c r="I15" s="10">
        <v>3600</v>
      </c>
      <c r="J15" s="61">
        <v>13200</v>
      </c>
      <c r="K15" s="61">
        <f>J15*12</f>
        <v>158400</v>
      </c>
      <c r="L15" s="240" t="s">
        <v>262</v>
      </c>
      <c r="M15" s="63" t="s">
        <v>262</v>
      </c>
      <c r="N15" s="63"/>
      <c r="O15" s="99">
        <f>K15</f>
        <v>158400</v>
      </c>
      <c r="P15" s="99">
        <f>O15</f>
        <v>158400</v>
      </c>
      <c r="Q15" s="98" t="s">
        <v>263</v>
      </c>
      <c r="R15" s="45" t="s">
        <v>258</v>
      </c>
    </row>
    <row r="16" spans="1:25" ht="19.5" customHeight="1" x14ac:dyDescent="0.2">
      <c r="A16" s="9"/>
      <c r="B16" s="10">
        <v>7</v>
      </c>
      <c r="C16" s="244" t="s">
        <v>206</v>
      </c>
      <c r="D16" s="62" t="s">
        <v>262</v>
      </c>
      <c r="E16" s="10" t="s">
        <v>227</v>
      </c>
      <c r="F16" s="235">
        <v>32294</v>
      </c>
      <c r="G16" s="235">
        <v>41164</v>
      </c>
      <c r="H16" s="71" t="s">
        <v>230</v>
      </c>
      <c r="I16" s="10">
        <v>3600</v>
      </c>
      <c r="J16" s="61">
        <v>13200</v>
      </c>
      <c r="K16" s="61">
        <v>154800</v>
      </c>
      <c r="L16" s="240" t="s">
        <v>262</v>
      </c>
      <c r="M16" s="63" t="s">
        <v>262</v>
      </c>
      <c r="N16" s="63"/>
      <c r="O16" s="99">
        <f>K16</f>
        <v>154800</v>
      </c>
      <c r="P16" s="99">
        <f>O16</f>
        <v>154800</v>
      </c>
      <c r="Q16" s="98" t="s">
        <v>263</v>
      </c>
      <c r="R16" s="45" t="s">
        <v>257</v>
      </c>
    </row>
    <row r="17" spans="1:18" s="58" customFormat="1" ht="19.5" customHeight="1" x14ac:dyDescent="0.2">
      <c r="A17" s="59"/>
      <c r="B17" s="10">
        <v>8</v>
      </c>
      <c r="C17" s="244" t="s">
        <v>225</v>
      </c>
      <c r="D17" s="62"/>
      <c r="E17" s="10" t="s">
        <v>227</v>
      </c>
      <c r="F17" s="247">
        <v>0</v>
      </c>
      <c r="G17" s="247">
        <v>0</v>
      </c>
      <c r="H17" s="248">
        <v>0</v>
      </c>
      <c r="I17" s="249">
        <v>0</v>
      </c>
      <c r="J17" s="247">
        <v>0</v>
      </c>
      <c r="K17" s="247">
        <v>0</v>
      </c>
      <c r="L17" s="248">
        <v>0</v>
      </c>
      <c r="M17" s="249">
        <v>0</v>
      </c>
      <c r="N17" s="247">
        <v>0</v>
      </c>
      <c r="O17" s="247">
        <v>0</v>
      </c>
      <c r="P17" s="248">
        <v>0</v>
      </c>
      <c r="Q17" s="249">
        <v>0</v>
      </c>
      <c r="R17" s="247">
        <v>0</v>
      </c>
    </row>
    <row r="18" spans="1:18" s="53" customFormat="1" ht="19.5" customHeight="1" x14ac:dyDescent="0.2">
      <c r="A18" s="54"/>
      <c r="B18" s="10">
        <v>9</v>
      </c>
      <c r="C18" s="244" t="s">
        <v>225</v>
      </c>
      <c r="D18" s="62"/>
      <c r="E18" s="10" t="s">
        <v>227</v>
      </c>
      <c r="F18" s="247">
        <v>0</v>
      </c>
      <c r="G18" s="247">
        <v>0</v>
      </c>
      <c r="H18" s="248">
        <v>0</v>
      </c>
      <c r="I18" s="249">
        <v>0</v>
      </c>
      <c r="J18" s="247">
        <v>0</v>
      </c>
      <c r="K18" s="247">
        <v>0</v>
      </c>
      <c r="L18" s="248">
        <v>0</v>
      </c>
      <c r="M18" s="249">
        <v>0</v>
      </c>
      <c r="N18" s="247">
        <v>0</v>
      </c>
      <c r="O18" s="247">
        <v>0</v>
      </c>
      <c r="P18" s="248">
        <v>0</v>
      </c>
      <c r="Q18" s="249">
        <v>0</v>
      </c>
      <c r="R18" s="247">
        <v>0</v>
      </c>
    </row>
    <row r="19" spans="1:18" s="53" customFormat="1" ht="19.5" customHeight="1" x14ac:dyDescent="0.2">
      <c r="A19" s="54"/>
      <c r="B19" s="10">
        <v>10</v>
      </c>
      <c r="C19" s="244" t="s">
        <v>231</v>
      </c>
      <c r="D19" s="62">
        <v>715162</v>
      </c>
      <c r="E19" s="246" t="s">
        <v>236</v>
      </c>
      <c r="F19" s="235">
        <v>23076</v>
      </c>
      <c r="G19" s="235">
        <v>33939</v>
      </c>
      <c r="H19" s="71" t="s">
        <v>230</v>
      </c>
      <c r="I19" s="10">
        <v>4800</v>
      </c>
      <c r="J19" s="61">
        <v>20670</v>
      </c>
      <c r="K19" s="61">
        <v>248040</v>
      </c>
      <c r="L19" s="240">
        <v>42552</v>
      </c>
      <c r="M19" s="63">
        <v>630</v>
      </c>
      <c r="N19" s="63">
        <v>5040</v>
      </c>
      <c r="O19" s="63">
        <v>243000</v>
      </c>
      <c r="P19" s="63">
        <v>235440</v>
      </c>
      <c r="Q19" s="98" t="s">
        <v>245</v>
      </c>
      <c r="R19" s="45" t="s">
        <v>251</v>
      </c>
    </row>
    <row r="20" spans="1:18" s="58" customFormat="1" ht="19.5" customHeight="1" x14ac:dyDescent="0.2">
      <c r="A20" s="59"/>
      <c r="B20" s="10">
        <v>11</v>
      </c>
      <c r="C20" s="244" t="s">
        <v>232</v>
      </c>
      <c r="D20" s="62">
        <v>982536</v>
      </c>
      <c r="E20" s="98" t="s">
        <v>237</v>
      </c>
      <c r="F20" s="235">
        <v>24303</v>
      </c>
      <c r="G20" s="235">
        <v>36671</v>
      </c>
      <c r="H20" s="75" t="s">
        <v>240</v>
      </c>
      <c r="I20" s="10">
        <v>2800</v>
      </c>
      <c r="J20" s="61">
        <v>12670</v>
      </c>
      <c r="K20" s="61">
        <v>152040</v>
      </c>
      <c r="L20" s="240">
        <v>42552</v>
      </c>
      <c r="M20" s="63">
        <v>390</v>
      </c>
      <c r="N20" s="63">
        <v>3120</v>
      </c>
      <c r="O20" s="63">
        <v>155160</v>
      </c>
      <c r="P20" s="63">
        <v>150480</v>
      </c>
      <c r="Q20" s="98" t="s">
        <v>245</v>
      </c>
      <c r="R20" s="45" t="s">
        <v>259</v>
      </c>
    </row>
    <row r="21" spans="1:18" s="53" customFormat="1" ht="19.5" customHeight="1" x14ac:dyDescent="0.2">
      <c r="A21" s="54"/>
      <c r="B21" s="10">
        <v>12</v>
      </c>
      <c r="C21" s="244" t="s">
        <v>233</v>
      </c>
      <c r="D21" s="67">
        <v>110082321747</v>
      </c>
      <c r="E21" s="98" t="s">
        <v>238</v>
      </c>
      <c r="F21" s="235">
        <v>32638</v>
      </c>
      <c r="G21" s="235">
        <v>40229</v>
      </c>
      <c r="H21" s="75" t="s">
        <v>241</v>
      </c>
      <c r="I21" s="10">
        <v>2400</v>
      </c>
      <c r="J21" s="61">
        <v>9840</v>
      </c>
      <c r="K21" s="61">
        <v>118080</v>
      </c>
      <c r="L21" s="240">
        <v>42552</v>
      </c>
      <c r="M21" s="63">
        <v>310</v>
      </c>
      <c r="N21" s="63">
        <v>2480</v>
      </c>
      <c r="O21" s="63">
        <v>126120</v>
      </c>
      <c r="P21" s="63">
        <v>122400</v>
      </c>
      <c r="Q21" s="98" t="s">
        <v>245</v>
      </c>
      <c r="R21" s="45" t="s">
        <v>252</v>
      </c>
    </row>
    <row r="22" spans="1:18" s="55" customFormat="1" ht="19.5" customHeight="1" x14ac:dyDescent="0.2">
      <c r="A22" s="57"/>
      <c r="B22" s="10">
        <v>13</v>
      </c>
      <c r="C22" s="244" t="s">
        <v>234</v>
      </c>
      <c r="D22" s="62">
        <v>796892</v>
      </c>
      <c r="E22" s="98" t="s">
        <v>239</v>
      </c>
      <c r="F22" s="235">
        <v>23440</v>
      </c>
      <c r="G22" s="235">
        <v>34752</v>
      </c>
      <c r="H22" s="75" t="s">
        <v>242</v>
      </c>
      <c r="I22" s="10">
        <v>1900</v>
      </c>
      <c r="J22" s="61">
        <v>10510</v>
      </c>
      <c r="K22" s="61">
        <v>126120</v>
      </c>
      <c r="L22" s="240">
        <v>42552</v>
      </c>
      <c r="M22" s="63">
        <v>320</v>
      </c>
      <c r="N22" s="63">
        <v>2560</v>
      </c>
      <c r="O22" s="63">
        <v>128680</v>
      </c>
      <c r="P22" s="63">
        <v>124840</v>
      </c>
      <c r="Q22" s="98" t="s">
        <v>245</v>
      </c>
      <c r="R22" s="45" t="s">
        <v>253</v>
      </c>
    </row>
    <row r="23" spans="1:18" ht="19.5" customHeight="1" x14ac:dyDescent="0.2">
      <c r="A23" s="9"/>
      <c r="B23" s="10">
        <v>14</v>
      </c>
      <c r="C23" s="244" t="s">
        <v>235</v>
      </c>
      <c r="D23" s="234">
        <v>110044116789</v>
      </c>
      <c r="E23" s="98" t="s">
        <v>239</v>
      </c>
      <c r="F23" s="235">
        <v>33041</v>
      </c>
      <c r="G23" s="235">
        <v>41166</v>
      </c>
      <c r="H23" s="75" t="s">
        <v>243</v>
      </c>
      <c r="I23" s="10">
        <v>1700</v>
      </c>
      <c r="J23" s="61">
        <v>7110</v>
      </c>
      <c r="K23" s="61">
        <v>85320</v>
      </c>
      <c r="L23" s="240">
        <v>42552</v>
      </c>
      <c r="M23" s="63">
        <v>220</v>
      </c>
      <c r="N23" s="63">
        <v>1760</v>
      </c>
      <c r="O23" s="63">
        <v>87080</v>
      </c>
      <c r="P23" s="63">
        <v>84440</v>
      </c>
      <c r="Q23" s="98" t="s">
        <v>245</v>
      </c>
      <c r="R23" s="45" t="s">
        <v>254</v>
      </c>
    </row>
    <row r="24" spans="1:18" s="103" customFormat="1" ht="30.75" customHeight="1" x14ac:dyDescent="0.2">
      <c r="A24" s="94"/>
      <c r="B24" s="117" t="s">
        <v>155</v>
      </c>
      <c r="C24" s="119"/>
      <c r="D24" s="93"/>
      <c r="E24" s="93"/>
      <c r="F24" s="100"/>
      <c r="G24" s="112"/>
      <c r="H24" s="100"/>
      <c r="I24" s="112"/>
      <c r="J24" s="101">
        <f>J11+J12+J13+J14+J15+J16+J17++++++J18++++++++J19+J20+J21+J22+J23</f>
        <v>152690</v>
      </c>
      <c r="K24" s="101">
        <f t="shared" ref="K24:P24" si="0">K11+K12+K13+K14+K15+K16+K17++++++K18++++++++K19+K20+K21+K22+K23</f>
        <v>1828680</v>
      </c>
      <c r="L24" s="233"/>
      <c r="M24" s="101"/>
      <c r="N24" s="101">
        <f t="shared" si="0"/>
        <v>30800</v>
      </c>
      <c r="O24" s="101">
        <f t="shared" si="0"/>
        <v>1854960</v>
      </c>
      <c r="P24" s="101">
        <f t="shared" si="0"/>
        <v>1808760</v>
      </c>
      <c r="Q24" s="100"/>
      <c r="R24" s="45"/>
    </row>
    <row r="25" spans="1:18" s="103" customFormat="1" ht="21" customHeight="1" x14ac:dyDescent="0.2">
      <c r="A25" s="94"/>
      <c r="B25" s="117" t="s">
        <v>156</v>
      </c>
      <c r="C25" s="119"/>
      <c r="D25" s="83"/>
      <c r="E25" s="83"/>
      <c r="F25" s="104"/>
      <c r="G25" s="104"/>
      <c r="H25" s="104"/>
      <c r="I25" s="238"/>
      <c r="J25" s="105">
        <f>J8+J24</f>
        <v>173690</v>
      </c>
      <c r="K25" s="105">
        <f t="shared" ref="K25:P25" si="1">K8+K24</f>
        <v>2080680</v>
      </c>
      <c r="L25" s="105"/>
      <c r="M25" s="105"/>
      <c r="N25" s="105">
        <f t="shared" si="1"/>
        <v>35840</v>
      </c>
      <c r="O25" s="105">
        <f t="shared" si="1"/>
        <v>2112000</v>
      </c>
      <c r="P25" s="105">
        <f t="shared" si="1"/>
        <v>2058240</v>
      </c>
      <c r="Q25" s="105"/>
      <c r="R25" s="102"/>
    </row>
    <row r="26" spans="1:18" ht="30" customHeight="1" x14ac:dyDescent="0.2"/>
    <row r="27" spans="1:18" ht="30" customHeight="1" x14ac:dyDescent="0.2"/>
    <row r="28" spans="1:18" ht="30" customHeight="1" x14ac:dyDescent="0.2"/>
    <row r="29" spans="1:18" ht="30" customHeight="1" x14ac:dyDescent="0.2"/>
    <row r="30" spans="1:18" ht="30" customHeight="1" x14ac:dyDescent="0.2"/>
    <row r="31" spans="1:18" ht="30" customHeight="1" x14ac:dyDescent="0.2"/>
    <row r="32" spans="1:18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176" spans="2:2" ht="20.100000000000001" customHeight="1" x14ac:dyDescent="0.2">
      <c r="B176" s="3"/>
    </row>
    <row r="177" spans="2:17" ht="36" customHeight="1" x14ac:dyDescent="0.2">
      <c r="B177" s="121"/>
      <c r="C177" s="121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8"/>
      <c r="O177" s="128"/>
      <c r="P177" s="128"/>
      <c r="Q177" s="128"/>
    </row>
    <row r="178" spans="2:17" ht="27" customHeight="1" x14ac:dyDescent="0.2">
      <c r="B178" s="129"/>
      <c r="C178" s="129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</row>
  </sheetData>
  <protectedRanges>
    <protectedRange sqref="D11:D23" name="Range1"/>
    <protectedRange sqref="J17:J18 N17:N18 R17:R18 F11:F23 J13 N13 R13" name="Range1_2"/>
    <protectedRange sqref="K17:K18 O17:O18 G13:G23 K13 O13" name="Range1_4"/>
    <protectedRange sqref="J11:J12 J19:J23 J14:J16" name="Range1_5"/>
    <protectedRange sqref="K11:K12 K19:K23 K14:K16" name="Range1_6"/>
    <protectedRange sqref="M11:P12 M19:P23 M14:P16" name="Range1_7"/>
  </protectedRanges>
  <mergeCells count="35">
    <mergeCell ref="K5:K6"/>
    <mergeCell ref="L5:N5"/>
    <mergeCell ref="P5:P6"/>
    <mergeCell ref="O5:O6"/>
    <mergeCell ref="Q5:Q6"/>
    <mergeCell ref="B25:C25"/>
    <mergeCell ref="B24:C24"/>
    <mergeCell ref="N178:Q178"/>
    <mergeCell ref="B177:C177"/>
    <mergeCell ref="D177:E177"/>
    <mergeCell ref="F177:G177"/>
    <mergeCell ref="H177:I177"/>
    <mergeCell ref="J177:M177"/>
    <mergeCell ref="N177:Q177"/>
    <mergeCell ref="B178:C178"/>
    <mergeCell ref="D178:E178"/>
    <mergeCell ref="F178:G178"/>
    <mergeCell ref="H178:I178"/>
    <mergeCell ref="J178:M178"/>
    <mergeCell ref="R5:R6"/>
    <mergeCell ref="B10:R10"/>
    <mergeCell ref="B1:R1"/>
    <mergeCell ref="B2:R2"/>
    <mergeCell ref="B3:R3"/>
    <mergeCell ref="B4:R4"/>
    <mergeCell ref="B9:C9"/>
    <mergeCell ref="C5:C6"/>
    <mergeCell ref="D5:D6"/>
    <mergeCell ref="B7:Q7"/>
    <mergeCell ref="B5:B6"/>
    <mergeCell ref="E5:E6"/>
    <mergeCell ref="F5:F6"/>
    <mergeCell ref="G5:G6"/>
    <mergeCell ref="H5:I5"/>
    <mergeCell ref="J5:J6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10" zoomScale="85" zoomScaleNormal="85" workbookViewId="0">
      <selection sqref="A1:Q20"/>
    </sheetView>
  </sheetViews>
  <sheetFormatPr defaultRowHeight="12.75" x14ac:dyDescent="0.2"/>
  <cols>
    <col min="1" max="1" width="5.83203125" customWidth="1"/>
    <col min="2" max="2" width="4.83203125" customWidth="1"/>
    <col min="3" max="3" width="20.83203125" customWidth="1"/>
    <col min="4" max="13" width="12.83203125" customWidth="1"/>
    <col min="14" max="15" width="10.83203125" customWidth="1"/>
  </cols>
  <sheetData>
    <row r="1" spans="1:17" ht="60" customHeight="1" x14ac:dyDescent="0.3">
      <c r="A1" s="120" t="s">
        <v>172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46"/>
      <c r="O1" s="46"/>
      <c r="P1" s="46"/>
      <c r="Q1" s="46"/>
    </row>
    <row r="2" spans="1:17" s="1" customFormat="1" ht="20.100000000000001" customHeight="1" x14ac:dyDescent="0.2">
      <c r="B2" s="129" t="s">
        <v>179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s="1" customFormat="1" ht="20.100000000000001" customHeight="1" x14ac:dyDescent="0.2">
      <c r="B3" s="133" t="s">
        <v>165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7" s="1" customFormat="1" ht="20.100000000000001" customHeight="1" x14ac:dyDescent="0.2">
      <c r="B4" s="134" t="s">
        <v>198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s="1" customFormat="1" ht="21.95" customHeight="1" x14ac:dyDescent="0.2">
      <c r="B5" s="2"/>
    </row>
    <row r="6" spans="1:17" s="1" customFormat="1" ht="39.950000000000003" customHeight="1" x14ac:dyDescent="0.2">
      <c r="B6" s="130" t="s">
        <v>11</v>
      </c>
      <c r="C6" s="5" t="s">
        <v>12</v>
      </c>
      <c r="D6" s="130" t="s">
        <v>13</v>
      </c>
      <c r="E6" s="130"/>
      <c r="F6" s="130"/>
      <c r="G6" s="136" t="s">
        <v>14</v>
      </c>
      <c r="H6" s="130" t="s">
        <v>13</v>
      </c>
      <c r="I6" s="130"/>
      <c r="J6" s="130"/>
      <c r="K6" s="136" t="s">
        <v>183</v>
      </c>
      <c r="L6" s="136" t="s">
        <v>178</v>
      </c>
      <c r="M6" s="136" t="s">
        <v>184</v>
      </c>
    </row>
    <row r="7" spans="1:17" s="1" customFormat="1" ht="47.25" customHeight="1" x14ac:dyDescent="0.2">
      <c r="B7" s="130"/>
      <c r="C7" s="5"/>
      <c r="D7" s="5" t="s">
        <v>15</v>
      </c>
      <c r="E7" s="5" t="s">
        <v>16</v>
      </c>
      <c r="F7" s="5" t="s">
        <v>180</v>
      </c>
      <c r="G7" s="137"/>
      <c r="H7" s="5" t="s">
        <v>181</v>
      </c>
      <c r="I7" s="5" t="s">
        <v>182</v>
      </c>
      <c r="J7" s="5" t="s">
        <v>158</v>
      </c>
      <c r="K7" s="137"/>
      <c r="L7" s="137"/>
      <c r="M7" s="137"/>
    </row>
    <row r="8" spans="1:17" s="1" customFormat="1" ht="15" customHeight="1" x14ac:dyDescent="0.2"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</row>
    <row r="9" spans="1:17" s="1" customFormat="1" ht="17.100000000000001" customHeight="1" x14ac:dyDescent="0.2">
      <c r="B9" s="131" t="s">
        <v>17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32"/>
    </row>
    <row r="10" spans="1:17" s="1" customFormat="1" ht="21.95" customHeight="1" x14ac:dyDescent="0.2">
      <c r="B10" s="12">
        <v>1</v>
      </c>
      <c r="C10" s="5" t="s">
        <v>18</v>
      </c>
      <c r="D10" s="50">
        <v>500</v>
      </c>
      <c r="E10" s="50"/>
      <c r="F10" s="50">
        <v>500</v>
      </c>
      <c r="G10" s="50">
        <v>500</v>
      </c>
      <c r="H10" s="50">
        <v>500</v>
      </c>
      <c r="I10" s="50"/>
      <c r="J10" s="50">
        <v>500</v>
      </c>
      <c r="K10" s="50">
        <v>500</v>
      </c>
      <c r="L10" s="50">
        <v>500</v>
      </c>
      <c r="M10" s="50">
        <v>500</v>
      </c>
    </row>
    <row r="11" spans="1:17" s="1" customFormat="1" ht="21.95" customHeight="1" x14ac:dyDescent="0.2">
      <c r="B11" s="12">
        <v>2</v>
      </c>
      <c r="C11" s="5" t="s">
        <v>19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7" s="1" customFormat="1" ht="21.95" customHeight="1" x14ac:dyDescent="0.2">
      <c r="B12" s="12">
        <v>3</v>
      </c>
      <c r="C12" s="5" t="s">
        <v>20</v>
      </c>
      <c r="D12" s="50">
        <v>998</v>
      </c>
      <c r="E12" s="50">
        <v>1500</v>
      </c>
      <c r="F12" s="50">
        <v>998</v>
      </c>
      <c r="G12" s="50">
        <v>2000</v>
      </c>
      <c r="H12" s="50">
        <v>998</v>
      </c>
      <c r="I12" s="50"/>
      <c r="J12" s="50">
        <v>998</v>
      </c>
      <c r="K12" s="50">
        <v>2000</v>
      </c>
      <c r="L12" s="50">
        <v>2000</v>
      </c>
      <c r="M12" s="50">
        <v>2000</v>
      </c>
    </row>
    <row r="13" spans="1:17" s="108" customFormat="1" ht="21.95" customHeight="1" x14ac:dyDescent="0.2">
      <c r="B13" s="117" t="s">
        <v>21</v>
      </c>
      <c r="C13" s="119"/>
      <c r="D13" s="83">
        <f>D10+D12</f>
        <v>1498</v>
      </c>
      <c r="E13" s="83">
        <f t="shared" ref="E13:M13" si="0">E10+E12</f>
        <v>1500</v>
      </c>
      <c r="F13" s="83">
        <f t="shared" si="0"/>
        <v>1498</v>
      </c>
      <c r="G13" s="83">
        <f t="shared" si="0"/>
        <v>2500</v>
      </c>
      <c r="H13" s="83">
        <f t="shared" si="0"/>
        <v>1498</v>
      </c>
      <c r="I13" s="83">
        <f t="shared" si="0"/>
        <v>0</v>
      </c>
      <c r="J13" s="83">
        <f t="shared" si="0"/>
        <v>1498</v>
      </c>
      <c r="K13" s="83">
        <f t="shared" si="0"/>
        <v>2500</v>
      </c>
      <c r="L13" s="83">
        <f t="shared" si="0"/>
        <v>2500</v>
      </c>
      <c r="M13" s="83">
        <f t="shared" si="0"/>
        <v>2500</v>
      </c>
    </row>
    <row r="14" spans="1:17" s="1" customFormat="1" ht="21.95" customHeight="1" x14ac:dyDescent="0.2">
      <c r="B14" s="12">
        <v>1</v>
      </c>
      <c r="C14" s="5" t="s">
        <v>22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7" s="1" customFormat="1" ht="21.95" customHeight="1" x14ac:dyDescent="0.2">
      <c r="B15" s="12">
        <v>2</v>
      </c>
      <c r="C15" s="5" t="s">
        <v>23</v>
      </c>
      <c r="D15" s="50">
        <v>800</v>
      </c>
      <c r="E15" s="50">
        <v>800</v>
      </c>
      <c r="F15" s="50"/>
      <c r="G15" s="50">
        <v>1200</v>
      </c>
      <c r="H15" s="50"/>
      <c r="I15" s="50"/>
      <c r="J15" s="50"/>
      <c r="K15" s="50">
        <v>1200</v>
      </c>
      <c r="L15" s="50">
        <v>1200</v>
      </c>
      <c r="M15" s="50">
        <v>1200</v>
      </c>
    </row>
    <row r="16" spans="1:17" s="1" customFormat="1" ht="21.95" customHeight="1" x14ac:dyDescent="0.2">
      <c r="B16" s="12">
        <v>3</v>
      </c>
      <c r="C16" s="5" t="s">
        <v>24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2:13" s="1" customFormat="1" ht="21.95" customHeight="1" x14ac:dyDescent="0.2">
      <c r="B17" s="12">
        <v>4</v>
      </c>
      <c r="C17" s="5" t="s">
        <v>25</v>
      </c>
      <c r="D17" s="50">
        <v>1100</v>
      </c>
      <c r="E17" s="50">
        <v>1650</v>
      </c>
      <c r="F17" s="50">
        <v>1650</v>
      </c>
      <c r="G17" s="50">
        <v>1650</v>
      </c>
      <c r="H17" s="50">
        <v>1650</v>
      </c>
      <c r="I17" s="50"/>
      <c r="J17" s="50">
        <v>1650</v>
      </c>
      <c r="K17" s="50">
        <v>1650</v>
      </c>
      <c r="L17" s="50">
        <v>1650</v>
      </c>
      <c r="M17" s="50">
        <v>3300</v>
      </c>
    </row>
    <row r="18" spans="2:13" s="1" customFormat="1" ht="21.95" customHeight="1" x14ac:dyDescent="0.2">
      <c r="B18" s="12">
        <v>5</v>
      </c>
      <c r="C18" s="5" t="s">
        <v>26</v>
      </c>
      <c r="D18" s="50">
        <v>697</v>
      </c>
      <c r="E18" s="50">
        <v>700</v>
      </c>
      <c r="F18" s="50">
        <v>798</v>
      </c>
      <c r="G18" s="50"/>
      <c r="H18" s="50">
        <v>798</v>
      </c>
      <c r="I18" s="50"/>
      <c r="J18" s="50">
        <v>798</v>
      </c>
      <c r="K18" s="50"/>
      <c r="L18" s="50"/>
      <c r="M18" s="50">
        <v>800</v>
      </c>
    </row>
    <row r="19" spans="2:13" s="108" customFormat="1" ht="21.95" customHeight="1" x14ac:dyDescent="0.2">
      <c r="B19" s="117" t="s">
        <v>27</v>
      </c>
      <c r="C19" s="119"/>
      <c r="D19" s="83">
        <f>D14+D15+D16+D17+D18</f>
        <v>2597</v>
      </c>
      <c r="E19" s="83">
        <f t="shared" ref="E19:M19" si="1">E14+E15+E16+E17+E18</f>
        <v>3150</v>
      </c>
      <c r="F19" s="83">
        <f t="shared" si="1"/>
        <v>2448</v>
      </c>
      <c r="G19" s="83">
        <f t="shared" si="1"/>
        <v>2850</v>
      </c>
      <c r="H19" s="83">
        <f t="shared" si="1"/>
        <v>2448</v>
      </c>
      <c r="I19" s="83">
        <f t="shared" si="1"/>
        <v>0</v>
      </c>
      <c r="J19" s="83">
        <f t="shared" si="1"/>
        <v>2448</v>
      </c>
      <c r="K19" s="83">
        <f t="shared" si="1"/>
        <v>2850</v>
      </c>
      <c r="L19" s="83">
        <f t="shared" si="1"/>
        <v>2850</v>
      </c>
      <c r="M19" s="83">
        <f t="shared" si="1"/>
        <v>5300</v>
      </c>
    </row>
    <row r="20" spans="2:13" s="108" customFormat="1" ht="21.95" customHeight="1" x14ac:dyDescent="0.2">
      <c r="B20" s="117" t="s">
        <v>28</v>
      </c>
      <c r="C20" s="119"/>
      <c r="D20" s="83">
        <f>D13+D19</f>
        <v>4095</v>
      </c>
      <c r="E20" s="83">
        <f t="shared" ref="E20:M20" si="2">E13+E19</f>
        <v>4650</v>
      </c>
      <c r="F20" s="83">
        <f t="shared" si="2"/>
        <v>3946</v>
      </c>
      <c r="G20" s="83">
        <f t="shared" si="2"/>
        <v>5350</v>
      </c>
      <c r="H20" s="83">
        <f t="shared" si="2"/>
        <v>3946</v>
      </c>
      <c r="I20" s="83">
        <f t="shared" si="2"/>
        <v>0</v>
      </c>
      <c r="J20" s="83">
        <f t="shared" si="2"/>
        <v>3946</v>
      </c>
      <c r="K20" s="83">
        <f t="shared" si="2"/>
        <v>5350</v>
      </c>
      <c r="L20" s="83">
        <f t="shared" si="2"/>
        <v>5350</v>
      </c>
      <c r="M20" s="83">
        <f t="shared" si="2"/>
        <v>7800</v>
      </c>
    </row>
  </sheetData>
  <mergeCells count="15">
    <mergeCell ref="A1:M1"/>
    <mergeCell ref="B19:C19"/>
    <mergeCell ref="B20:C20"/>
    <mergeCell ref="B6:B7"/>
    <mergeCell ref="D6:F6"/>
    <mergeCell ref="H6:J6"/>
    <mergeCell ref="B9:M9"/>
    <mergeCell ref="B13:C13"/>
    <mergeCell ref="B3:M3"/>
    <mergeCell ref="B4:M4"/>
    <mergeCell ref="G6:G7"/>
    <mergeCell ref="K6:K7"/>
    <mergeCell ref="L6:L7"/>
    <mergeCell ref="M6:M7"/>
    <mergeCell ref="B2:Q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opLeftCell="A5" workbookViewId="0">
      <selection sqref="A1:K23"/>
    </sheetView>
  </sheetViews>
  <sheetFormatPr defaultRowHeight="18.75" x14ac:dyDescent="0.2"/>
  <cols>
    <col min="1" max="1" width="5.83203125" style="16" customWidth="1"/>
    <col min="2" max="2" width="4.83203125" style="16" customWidth="1"/>
    <col min="3" max="3" width="45.83203125" style="22" customWidth="1"/>
    <col min="4" max="5" width="10.83203125" style="16" customWidth="1"/>
    <col min="6" max="6" width="10.83203125" style="88" customWidth="1"/>
    <col min="7" max="7" width="12.83203125" style="16" customWidth="1"/>
    <col min="8" max="11" width="14.83203125" style="16" customWidth="1"/>
    <col min="12" max="16384" width="9.33203125" style="16"/>
  </cols>
  <sheetData>
    <row r="1" spans="2:13" ht="60" customHeight="1" x14ac:dyDescent="0.3">
      <c r="B1" s="120" t="s">
        <v>172</v>
      </c>
      <c r="C1" s="120"/>
      <c r="D1" s="120"/>
      <c r="E1" s="120"/>
      <c r="F1" s="120"/>
      <c r="G1" s="120"/>
      <c r="H1" s="120"/>
      <c r="I1" s="120"/>
      <c r="J1" s="120"/>
      <c r="K1" s="120"/>
      <c r="L1" s="46"/>
      <c r="M1" s="46"/>
    </row>
    <row r="2" spans="2:13" s="14" customFormat="1" ht="20.100000000000001" customHeight="1" x14ac:dyDescent="0.2">
      <c r="B2" s="133" t="s">
        <v>185</v>
      </c>
      <c r="C2" s="133"/>
      <c r="D2" s="133"/>
      <c r="E2" s="133"/>
      <c r="F2" s="133"/>
      <c r="G2" s="133"/>
      <c r="H2" s="133"/>
      <c r="I2" s="133"/>
      <c r="J2" s="133"/>
      <c r="K2" s="133"/>
      <c r="L2" s="44"/>
      <c r="M2" s="44"/>
    </row>
    <row r="3" spans="2:13" s="14" customFormat="1" ht="20.100000000000001" customHeight="1" x14ac:dyDescent="0.2">
      <c r="B3" s="17" t="s">
        <v>166</v>
      </c>
      <c r="C3" s="23"/>
      <c r="E3" s="21" t="s">
        <v>160</v>
      </c>
      <c r="F3" s="85"/>
      <c r="J3" s="15" t="s">
        <v>30</v>
      </c>
    </row>
    <row r="4" spans="2:13" s="14" customFormat="1" ht="20.100000000000001" customHeight="1" x14ac:dyDescent="0.2">
      <c r="B4" s="143" t="s">
        <v>29</v>
      </c>
      <c r="C4" s="143"/>
      <c r="D4" s="143"/>
      <c r="E4" s="143"/>
      <c r="F4" s="143"/>
      <c r="G4" s="143"/>
      <c r="H4" s="143"/>
      <c r="I4" s="143"/>
      <c r="J4" s="143"/>
      <c r="K4" s="143"/>
    </row>
    <row r="5" spans="2:13" s="14" customFormat="1" ht="18" customHeight="1" x14ac:dyDescent="0.2">
      <c r="B5" s="130" t="s">
        <v>11</v>
      </c>
      <c r="C5" s="140" t="s">
        <v>31</v>
      </c>
      <c r="D5" s="130" t="s">
        <v>32</v>
      </c>
      <c r="E5" s="130"/>
      <c r="F5" s="130"/>
      <c r="G5" s="130" t="s">
        <v>33</v>
      </c>
      <c r="H5" s="130" t="s">
        <v>34</v>
      </c>
      <c r="I5" s="130"/>
      <c r="J5" s="130"/>
      <c r="K5" s="130"/>
    </row>
    <row r="6" spans="2:13" s="14" customFormat="1" ht="30" customHeight="1" x14ac:dyDescent="0.2">
      <c r="B6" s="130"/>
      <c r="C6" s="140"/>
      <c r="D6" s="5" t="s">
        <v>15</v>
      </c>
      <c r="E6" s="5" t="s">
        <v>16</v>
      </c>
      <c r="F6" s="82" t="s">
        <v>180</v>
      </c>
      <c r="G6" s="130"/>
      <c r="H6" s="20" t="s">
        <v>36</v>
      </c>
      <c r="I6" s="20" t="s">
        <v>186</v>
      </c>
      <c r="J6" s="20" t="s">
        <v>35</v>
      </c>
      <c r="K6" s="20" t="s">
        <v>187</v>
      </c>
    </row>
    <row r="7" spans="2:13" s="14" customFormat="1" ht="14.1" customHeight="1" x14ac:dyDescent="0.2">
      <c r="B7" s="12">
        <v>1</v>
      </c>
      <c r="C7" s="24">
        <v>2</v>
      </c>
      <c r="D7" s="12">
        <v>3</v>
      </c>
      <c r="E7" s="12">
        <v>4</v>
      </c>
      <c r="F7" s="86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</row>
    <row r="8" spans="2:13" s="14" customFormat="1" ht="20.100000000000001" customHeight="1" x14ac:dyDescent="0.2">
      <c r="B8" s="12">
        <v>1</v>
      </c>
      <c r="C8" s="25" t="s">
        <v>37</v>
      </c>
      <c r="D8" s="50">
        <v>855</v>
      </c>
      <c r="E8" s="50">
        <v>0</v>
      </c>
      <c r="F8" s="64">
        <v>660</v>
      </c>
      <c r="G8" s="51">
        <v>41880</v>
      </c>
      <c r="H8" s="50">
        <v>0</v>
      </c>
      <c r="I8" s="50">
        <v>660</v>
      </c>
      <c r="J8" s="50">
        <v>660</v>
      </c>
      <c r="K8" s="50">
        <v>535</v>
      </c>
    </row>
    <row r="9" spans="2:13" s="14" customFormat="1" ht="20.100000000000001" customHeight="1" x14ac:dyDescent="0.2">
      <c r="B9" s="12">
        <v>2</v>
      </c>
      <c r="C9" s="25" t="s">
        <v>38</v>
      </c>
      <c r="D9" s="50">
        <v>0</v>
      </c>
      <c r="E9" s="50">
        <v>0</v>
      </c>
      <c r="F9" s="64">
        <v>0</v>
      </c>
      <c r="G9" s="64">
        <v>0</v>
      </c>
      <c r="H9" s="50">
        <v>0</v>
      </c>
      <c r="I9" s="50">
        <v>0</v>
      </c>
      <c r="J9" s="50">
        <v>0</v>
      </c>
      <c r="K9" s="50">
        <v>0</v>
      </c>
    </row>
    <row r="10" spans="2:13" s="97" customFormat="1" ht="20.100000000000001" customHeight="1" x14ac:dyDescent="0.2">
      <c r="B10" s="141" t="s">
        <v>39</v>
      </c>
      <c r="C10" s="142"/>
      <c r="D10" s="83">
        <f>D8+D9</f>
        <v>855</v>
      </c>
      <c r="E10" s="83">
        <f t="shared" ref="E10:K10" si="0">E8+E9</f>
        <v>0</v>
      </c>
      <c r="F10" s="83">
        <f t="shared" si="0"/>
        <v>660</v>
      </c>
      <c r="G10" s="83"/>
      <c r="H10" s="83">
        <f t="shared" si="0"/>
        <v>0</v>
      </c>
      <c r="I10" s="83">
        <f t="shared" si="0"/>
        <v>660</v>
      </c>
      <c r="J10" s="83">
        <f t="shared" si="0"/>
        <v>660</v>
      </c>
      <c r="K10" s="83">
        <f t="shared" si="0"/>
        <v>535</v>
      </c>
    </row>
    <row r="11" spans="2:13" s="14" customFormat="1" ht="20.100000000000001" customHeight="1" x14ac:dyDescent="0.2">
      <c r="B11" s="18" t="s">
        <v>40</v>
      </c>
      <c r="C11" s="26"/>
      <c r="D11" s="84"/>
      <c r="E11" s="84"/>
      <c r="F11" s="87"/>
      <c r="G11" s="87"/>
      <c r="H11" s="84"/>
      <c r="I11" s="84"/>
      <c r="J11" s="84"/>
      <c r="K11" s="84"/>
    </row>
    <row r="12" spans="2:13" s="14" customFormat="1" ht="20.100000000000001" customHeight="1" x14ac:dyDescent="0.2">
      <c r="B12" s="12">
        <v>1</v>
      </c>
      <c r="C12" s="25" t="s">
        <v>41</v>
      </c>
      <c r="D12" s="50">
        <v>705</v>
      </c>
      <c r="E12" s="50">
        <v>705</v>
      </c>
      <c r="F12" s="64">
        <v>680</v>
      </c>
      <c r="G12" s="51">
        <v>41856</v>
      </c>
      <c r="H12" s="16"/>
      <c r="I12" s="50">
        <v>680</v>
      </c>
      <c r="J12" s="50">
        <v>680</v>
      </c>
      <c r="K12" s="50"/>
    </row>
    <row r="13" spans="2:13" s="14" customFormat="1" ht="20.100000000000001" customHeight="1" x14ac:dyDescent="0.2">
      <c r="B13" s="12">
        <v>2</v>
      </c>
      <c r="C13" s="25" t="s">
        <v>42</v>
      </c>
      <c r="D13" s="50">
        <v>0</v>
      </c>
      <c r="E13" s="50">
        <v>0</v>
      </c>
      <c r="F13" s="64">
        <v>840</v>
      </c>
      <c r="G13" s="51">
        <v>41920</v>
      </c>
      <c r="H13" s="50"/>
      <c r="I13" s="50">
        <v>840</v>
      </c>
      <c r="J13" s="50">
        <v>840</v>
      </c>
      <c r="K13" s="50"/>
    </row>
    <row r="14" spans="2:13" s="14" customFormat="1" ht="20.100000000000001" customHeight="1" x14ac:dyDescent="0.2">
      <c r="B14" s="12">
        <v>3</v>
      </c>
      <c r="C14" s="25" t="s">
        <v>43</v>
      </c>
      <c r="D14" s="50">
        <v>0</v>
      </c>
      <c r="E14" s="50">
        <v>0</v>
      </c>
      <c r="F14" s="64">
        <v>0</v>
      </c>
      <c r="G14" s="64"/>
      <c r="H14" s="50"/>
      <c r="I14" s="50"/>
      <c r="J14" s="50"/>
      <c r="K14" s="50"/>
    </row>
    <row r="15" spans="2:13" s="14" customFormat="1" ht="20.100000000000001" customHeight="1" x14ac:dyDescent="0.2">
      <c r="B15" s="12">
        <v>4</v>
      </c>
      <c r="C15" s="25" t="s">
        <v>44</v>
      </c>
      <c r="D15" s="50">
        <v>0</v>
      </c>
      <c r="E15" s="50">
        <v>0</v>
      </c>
      <c r="F15" s="64">
        <v>104</v>
      </c>
      <c r="G15" s="51">
        <v>41880</v>
      </c>
      <c r="H15" s="50"/>
      <c r="I15" s="50">
        <v>104</v>
      </c>
      <c r="J15" s="50">
        <v>104</v>
      </c>
      <c r="K15" s="50"/>
    </row>
    <row r="16" spans="2:13" s="14" customFormat="1" ht="20.100000000000001" customHeight="1" x14ac:dyDescent="0.2">
      <c r="B16" s="12">
        <v>5</v>
      </c>
      <c r="C16" s="25" t="s">
        <v>45</v>
      </c>
      <c r="D16" s="50">
        <v>1190</v>
      </c>
      <c r="E16" s="50"/>
      <c r="F16" s="64">
        <v>4350</v>
      </c>
      <c r="G16" s="51">
        <v>41988</v>
      </c>
      <c r="H16" s="50"/>
      <c r="I16" s="50">
        <v>4350</v>
      </c>
      <c r="J16" s="50">
        <v>4350</v>
      </c>
      <c r="K16" s="50"/>
    </row>
    <row r="17" spans="2:11" s="14" customFormat="1" ht="20.100000000000001" customHeight="1" x14ac:dyDescent="0.2">
      <c r="B17" s="12">
        <v>6</v>
      </c>
      <c r="C17" s="25" t="s">
        <v>46</v>
      </c>
      <c r="D17" s="50">
        <v>0</v>
      </c>
      <c r="E17" s="50">
        <v>0</v>
      </c>
      <c r="F17" s="64">
        <v>0</v>
      </c>
      <c r="G17" s="64"/>
      <c r="H17" s="50"/>
      <c r="I17" s="50"/>
      <c r="J17" s="50"/>
      <c r="K17" s="50"/>
    </row>
    <row r="18" spans="2:11" s="14" customFormat="1" ht="20.100000000000001" customHeight="1" x14ac:dyDescent="0.2">
      <c r="B18" s="12">
        <v>7</v>
      </c>
      <c r="C18" s="25" t="s">
        <v>47</v>
      </c>
      <c r="D18" s="50">
        <v>0</v>
      </c>
      <c r="E18" s="50">
        <v>0</v>
      </c>
      <c r="F18" s="64">
        <v>0</v>
      </c>
      <c r="G18" s="64"/>
      <c r="H18" s="50"/>
      <c r="I18" s="50"/>
      <c r="J18" s="50"/>
      <c r="K18" s="50"/>
    </row>
    <row r="19" spans="2:11" s="14" customFormat="1" ht="20.100000000000001" customHeight="1" x14ac:dyDescent="0.2">
      <c r="B19" s="12">
        <v>8</v>
      </c>
      <c r="C19" s="25" t="s">
        <v>48</v>
      </c>
      <c r="D19" s="50">
        <v>0</v>
      </c>
      <c r="E19" s="50">
        <v>0</v>
      </c>
      <c r="F19" s="64">
        <v>0</v>
      </c>
      <c r="G19" s="64"/>
      <c r="H19" s="50"/>
      <c r="I19" s="50"/>
      <c r="J19" s="50"/>
      <c r="K19" s="50"/>
    </row>
    <row r="20" spans="2:11" s="14" customFormat="1" ht="20.100000000000001" customHeight="1" x14ac:dyDescent="0.2">
      <c r="B20" s="12">
        <v>9</v>
      </c>
      <c r="C20" s="25" t="s">
        <v>49</v>
      </c>
      <c r="D20" s="50">
        <v>0</v>
      </c>
      <c r="E20" s="50">
        <v>0</v>
      </c>
      <c r="F20" s="64">
        <v>0</v>
      </c>
      <c r="G20" s="64"/>
      <c r="H20" s="50"/>
      <c r="I20" s="50"/>
      <c r="J20" s="50"/>
      <c r="K20" s="50"/>
    </row>
    <row r="21" spans="2:11" s="97" customFormat="1" ht="20.100000000000001" customHeight="1" x14ac:dyDescent="0.2">
      <c r="B21" s="141" t="s">
        <v>39</v>
      </c>
      <c r="C21" s="142"/>
      <c r="D21" s="83">
        <f>D12+D13+D14+D15+D16++D17+D18+D19+D20</f>
        <v>1895</v>
      </c>
      <c r="E21" s="83">
        <f t="shared" ref="E21:K21" si="1">E12+E13+E14+E15+E16++E17+E18+E19+E20</f>
        <v>705</v>
      </c>
      <c r="F21" s="83">
        <f t="shared" si="1"/>
        <v>5974</v>
      </c>
      <c r="G21" s="83"/>
      <c r="H21" s="83">
        <f t="shared" si="1"/>
        <v>0</v>
      </c>
      <c r="I21" s="83">
        <f t="shared" si="1"/>
        <v>5974</v>
      </c>
      <c r="J21" s="83">
        <f t="shared" si="1"/>
        <v>5974</v>
      </c>
      <c r="K21" s="83">
        <f t="shared" si="1"/>
        <v>0</v>
      </c>
    </row>
    <row r="22" spans="2:11" s="14" customFormat="1" ht="20.100000000000001" customHeight="1" x14ac:dyDescent="0.2">
      <c r="B22" s="138" t="s">
        <v>159</v>
      </c>
      <c r="C22" s="139"/>
      <c r="D22" s="83">
        <f>D10+D21</f>
        <v>2750</v>
      </c>
      <c r="E22" s="83">
        <f t="shared" ref="E22:K22" si="2">E10+E21</f>
        <v>705</v>
      </c>
      <c r="F22" s="83">
        <f t="shared" si="2"/>
        <v>6634</v>
      </c>
      <c r="G22" s="83"/>
      <c r="H22" s="83">
        <f t="shared" si="2"/>
        <v>0</v>
      </c>
      <c r="I22" s="83">
        <f t="shared" si="2"/>
        <v>6634</v>
      </c>
      <c r="J22" s="83">
        <f t="shared" si="2"/>
        <v>6634</v>
      </c>
      <c r="K22" s="83">
        <f t="shared" si="2"/>
        <v>535</v>
      </c>
    </row>
    <row r="23" spans="2:11" s="14" customFormat="1" ht="15" customHeight="1" x14ac:dyDescent="0.2">
      <c r="C23" s="23"/>
      <c r="F23" s="85"/>
    </row>
    <row r="24" spans="2:11" x14ac:dyDescent="0.2">
      <c r="B24" s="17" t="s">
        <v>50</v>
      </c>
    </row>
  </sheetData>
  <mergeCells count="11">
    <mergeCell ref="B1:K1"/>
    <mergeCell ref="B22:C22"/>
    <mergeCell ref="B5:B6"/>
    <mergeCell ref="C5:C6"/>
    <mergeCell ref="B21:C21"/>
    <mergeCell ref="B2:K2"/>
    <mergeCell ref="B4:K4"/>
    <mergeCell ref="B10:C10"/>
    <mergeCell ref="D5:F5"/>
    <mergeCell ref="G5:G6"/>
    <mergeCell ref="H5:K5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opLeftCell="A7" workbookViewId="0">
      <selection sqref="A1:M27"/>
    </sheetView>
  </sheetViews>
  <sheetFormatPr defaultRowHeight="18.75" x14ac:dyDescent="0.2"/>
  <cols>
    <col min="1" max="2" width="5.83203125" style="28" customWidth="1"/>
    <col min="3" max="3" width="20.83203125" style="28" customWidth="1"/>
    <col min="4" max="10" width="10.83203125" style="28" customWidth="1"/>
    <col min="11" max="11" width="20.83203125" style="31" customWidth="1"/>
    <col min="12" max="13" width="15.83203125" style="28" customWidth="1"/>
    <col min="14" max="14" width="9.33203125" style="28"/>
    <col min="15" max="15" width="12" style="28" bestFit="1" customWidth="1"/>
    <col min="16" max="16" width="11.83203125" style="28" customWidth="1"/>
    <col min="17" max="16384" width="9.33203125" style="28"/>
  </cols>
  <sheetData>
    <row r="1" spans="2:16" ht="39.950000000000003" customHeight="1" x14ac:dyDescent="0.3">
      <c r="B1" s="120" t="s">
        <v>172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2:16" s="9" customFormat="1" ht="20.100000000000001" customHeight="1" x14ac:dyDescent="0.2">
      <c r="B2" s="133" t="s">
        <v>188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2:16" s="9" customFormat="1" ht="20.100000000000001" customHeight="1" x14ac:dyDescent="0.2">
      <c r="B3" s="144" t="s">
        <v>167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2:16" s="9" customFormat="1" ht="20.100000000000001" customHeight="1" x14ac:dyDescent="0.2">
      <c r="B4" s="164" t="s">
        <v>198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2:16" s="9" customFormat="1" ht="20.100000000000001" customHeight="1" x14ac:dyDescent="0.2">
      <c r="B5" s="139" t="s">
        <v>149</v>
      </c>
      <c r="C5" s="136" t="s">
        <v>12</v>
      </c>
      <c r="D5" s="145" t="s">
        <v>13</v>
      </c>
      <c r="E5" s="146"/>
      <c r="F5" s="147"/>
      <c r="G5" s="136" t="s">
        <v>14</v>
      </c>
      <c r="H5" s="145" t="s">
        <v>13</v>
      </c>
      <c r="I5" s="146"/>
      <c r="J5" s="147"/>
      <c r="K5" s="148" t="s">
        <v>183</v>
      </c>
      <c r="L5" s="136" t="s">
        <v>178</v>
      </c>
      <c r="M5" s="136" t="s">
        <v>184</v>
      </c>
    </row>
    <row r="6" spans="2:16" s="9" customFormat="1" ht="60" customHeight="1" x14ac:dyDescent="0.2">
      <c r="B6" s="139"/>
      <c r="C6" s="137"/>
      <c r="D6" s="68" t="s">
        <v>15</v>
      </c>
      <c r="E6" s="5" t="s">
        <v>16</v>
      </c>
      <c r="F6" s="5" t="s">
        <v>180</v>
      </c>
      <c r="G6" s="137"/>
      <c r="H6" s="5" t="s">
        <v>181</v>
      </c>
      <c r="I6" s="5" t="s">
        <v>182</v>
      </c>
      <c r="J6" s="8" t="s">
        <v>158</v>
      </c>
      <c r="K6" s="149"/>
      <c r="L6" s="137"/>
      <c r="M6" s="137"/>
    </row>
    <row r="7" spans="2:16" s="9" customFormat="1" ht="15" customHeight="1" x14ac:dyDescent="0.2"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29">
        <v>10</v>
      </c>
      <c r="L7" s="12">
        <v>11</v>
      </c>
      <c r="M7" s="12">
        <v>12</v>
      </c>
    </row>
    <row r="8" spans="2:16" s="9" customFormat="1" ht="15" customHeight="1" x14ac:dyDescent="0.2">
      <c r="B8" s="8">
        <v>1</v>
      </c>
      <c r="C8" s="8" t="s">
        <v>174</v>
      </c>
      <c r="D8" s="8">
        <v>4702691</v>
      </c>
      <c r="E8" s="8">
        <v>3381774</v>
      </c>
      <c r="F8" s="8">
        <v>3869790</v>
      </c>
      <c r="G8" s="8">
        <v>4064000</v>
      </c>
      <c r="H8" s="8"/>
      <c r="I8" s="11"/>
      <c r="J8" s="11"/>
      <c r="K8" s="30" t="s">
        <v>51</v>
      </c>
      <c r="L8" s="50">
        <v>249480</v>
      </c>
      <c r="M8" s="50">
        <v>257040</v>
      </c>
    </row>
    <row r="9" spans="2:16" s="9" customFormat="1" ht="15" customHeight="1" x14ac:dyDescent="0.2">
      <c r="B9" s="8"/>
      <c r="C9" s="8"/>
      <c r="D9" s="8"/>
      <c r="E9" s="8"/>
      <c r="F9" s="8"/>
      <c r="G9" s="8"/>
      <c r="H9" s="8"/>
      <c r="I9" s="11"/>
      <c r="J9" s="11"/>
      <c r="K9" s="30" t="s">
        <v>52</v>
      </c>
      <c r="L9" s="50">
        <v>2058240</v>
      </c>
      <c r="M9" s="50">
        <v>2112000</v>
      </c>
    </row>
    <row r="10" spans="2:16" s="94" customFormat="1" ht="15" customHeight="1" x14ac:dyDescent="0.2">
      <c r="B10" s="93"/>
      <c r="C10" s="93"/>
      <c r="D10" s="93"/>
      <c r="E10" s="93"/>
      <c r="F10" s="93"/>
      <c r="G10" s="93"/>
      <c r="H10" s="158" t="s">
        <v>53</v>
      </c>
      <c r="I10" s="159"/>
      <c r="J10" s="159"/>
      <c r="K10" s="160"/>
      <c r="L10" s="83">
        <f>L8+L9</f>
        <v>2307720</v>
      </c>
      <c r="M10" s="83">
        <f>M8+M9</f>
        <v>2369040</v>
      </c>
      <c r="O10" s="95"/>
      <c r="P10" s="95"/>
    </row>
    <row r="11" spans="2:16" s="9" customFormat="1" ht="15" customHeight="1" x14ac:dyDescent="0.2">
      <c r="B11" s="8"/>
      <c r="C11" s="150" t="s">
        <v>54</v>
      </c>
      <c r="D11" s="151"/>
      <c r="E11" s="151"/>
      <c r="F11" s="151"/>
      <c r="G11" s="152"/>
      <c r="H11" s="161" t="s">
        <v>244</v>
      </c>
      <c r="I11" s="162"/>
      <c r="J11" s="162"/>
      <c r="K11" s="163"/>
      <c r="L11" s="109">
        <f>113*L10/100</f>
        <v>2607723.6</v>
      </c>
      <c r="M11" s="109">
        <f>113*M10/100</f>
        <v>2677015.2000000002</v>
      </c>
    </row>
    <row r="12" spans="2:16" s="9" customFormat="1" ht="15" customHeight="1" x14ac:dyDescent="0.2">
      <c r="B12" s="8"/>
      <c r="C12" s="153"/>
      <c r="D12" s="122"/>
      <c r="E12" s="122"/>
      <c r="F12" s="122"/>
      <c r="G12" s="154"/>
      <c r="H12" s="161" t="s">
        <v>260</v>
      </c>
      <c r="I12" s="162"/>
      <c r="J12" s="162"/>
      <c r="K12" s="163"/>
      <c r="L12" s="109">
        <f>1*L10/100</f>
        <v>23077.200000000001</v>
      </c>
      <c r="M12" s="109">
        <f>1*M10/100</f>
        <v>23690.400000000001</v>
      </c>
    </row>
    <row r="13" spans="2:16" s="9" customFormat="1" ht="15" customHeight="1" x14ac:dyDescent="0.2">
      <c r="B13" s="8"/>
      <c r="C13" s="153"/>
      <c r="D13" s="122"/>
      <c r="E13" s="122"/>
      <c r="F13" s="122"/>
      <c r="G13" s="154"/>
      <c r="H13" s="161" t="s">
        <v>55</v>
      </c>
      <c r="I13" s="162"/>
      <c r="J13" s="162"/>
      <c r="K13" s="163"/>
      <c r="L13" s="50">
        <v>205152</v>
      </c>
      <c r="M13" s="50">
        <v>211464</v>
      </c>
    </row>
    <row r="14" spans="2:16" s="9" customFormat="1" ht="15" customHeight="1" x14ac:dyDescent="0.2">
      <c r="B14" s="8"/>
      <c r="C14" s="153"/>
      <c r="D14" s="122"/>
      <c r="E14" s="122"/>
      <c r="F14" s="122"/>
      <c r="G14" s="154"/>
      <c r="H14" s="161" t="s">
        <v>56</v>
      </c>
      <c r="I14" s="162"/>
      <c r="J14" s="162"/>
      <c r="K14" s="163"/>
      <c r="L14" s="50">
        <v>184341</v>
      </c>
      <c r="M14" s="50">
        <v>239644</v>
      </c>
    </row>
    <row r="15" spans="2:16" s="9" customFormat="1" ht="15" customHeight="1" x14ac:dyDescent="0.2">
      <c r="B15" s="8"/>
      <c r="C15" s="153"/>
      <c r="D15" s="122"/>
      <c r="E15" s="122"/>
      <c r="F15" s="122"/>
      <c r="G15" s="154"/>
      <c r="H15" s="161" t="s">
        <v>57</v>
      </c>
      <c r="I15" s="162"/>
      <c r="J15" s="162"/>
      <c r="K15" s="163"/>
      <c r="L15" s="50">
        <v>900</v>
      </c>
      <c r="M15" s="50">
        <v>900</v>
      </c>
    </row>
    <row r="16" spans="2:16" s="9" customFormat="1" ht="15" customHeight="1" x14ac:dyDescent="0.2">
      <c r="B16" s="8"/>
      <c r="C16" s="153"/>
      <c r="D16" s="122"/>
      <c r="E16" s="122"/>
      <c r="F16" s="122"/>
      <c r="G16" s="154"/>
      <c r="H16" s="161" t="s">
        <v>58</v>
      </c>
      <c r="I16" s="162"/>
      <c r="J16" s="162"/>
      <c r="K16" s="163"/>
      <c r="L16" s="50">
        <v>3600</v>
      </c>
      <c r="M16" s="50">
        <v>3600</v>
      </c>
    </row>
    <row r="17" spans="2:13" s="9" customFormat="1" ht="15" customHeight="1" x14ac:dyDescent="0.2">
      <c r="B17" s="8"/>
      <c r="C17" s="153"/>
      <c r="D17" s="122"/>
      <c r="E17" s="122"/>
      <c r="F17" s="122"/>
      <c r="G17" s="154"/>
      <c r="H17" s="161" t="s">
        <v>59</v>
      </c>
      <c r="I17" s="162"/>
      <c r="J17" s="162"/>
      <c r="K17" s="163"/>
      <c r="L17" s="50">
        <v>0</v>
      </c>
      <c r="M17" s="50">
        <v>0</v>
      </c>
    </row>
    <row r="18" spans="2:13" s="9" customFormat="1" ht="15" customHeight="1" x14ac:dyDescent="0.2">
      <c r="B18" s="8"/>
      <c r="C18" s="153"/>
      <c r="D18" s="122"/>
      <c r="E18" s="122"/>
      <c r="F18" s="122"/>
      <c r="G18" s="154"/>
      <c r="H18" s="161" t="s">
        <v>60</v>
      </c>
      <c r="I18" s="162"/>
      <c r="J18" s="162"/>
      <c r="K18" s="163"/>
      <c r="L18" s="50">
        <v>40644</v>
      </c>
      <c r="M18" s="50">
        <v>40644</v>
      </c>
    </row>
    <row r="19" spans="2:13" s="9" customFormat="1" ht="15" customHeight="1" x14ac:dyDescent="0.2">
      <c r="B19" s="8"/>
      <c r="C19" s="153"/>
      <c r="D19" s="122"/>
      <c r="E19" s="122"/>
      <c r="F19" s="122"/>
      <c r="G19" s="154"/>
      <c r="H19" s="161" t="s">
        <v>61</v>
      </c>
      <c r="I19" s="162"/>
      <c r="J19" s="162"/>
      <c r="K19" s="163"/>
      <c r="L19" s="50">
        <v>0</v>
      </c>
      <c r="M19" s="50">
        <v>0</v>
      </c>
    </row>
    <row r="20" spans="2:13" s="9" customFormat="1" ht="15" customHeight="1" x14ac:dyDescent="0.2">
      <c r="B20" s="8"/>
      <c r="C20" s="153"/>
      <c r="D20" s="122"/>
      <c r="E20" s="122"/>
      <c r="F20" s="122"/>
      <c r="G20" s="154"/>
      <c r="H20" s="161" t="s">
        <v>62</v>
      </c>
      <c r="I20" s="162"/>
      <c r="J20" s="162"/>
      <c r="K20" s="163"/>
      <c r="L20" s="50">
        <v>0</v>
      </c>
      <c r="M20" s="50">
        <v>0</v>
      </c>
    </row>
    <row r="21" spans="2:13" s="94" customFormat="1" ht="15" customHeight="1" x14ac:dyDescent="0.2">
      <c r="B21" s="93"/>
      <c r="C21" s="155"/>
      <c r="D21" s="156"/>
      <c r="E21" s="156"/>
      <c r="F21" s="156"/>
      <c r="G21" s="157"/>
      <c r="H21" s="158" t="s">
        <v>63</v>
      </c>
      <c r="I21" s="159"/>
      <c r="J21" s="159"/>
      <c r="K21" s="160"/>
      <c r="L21" s="110">
        <f>L11+L12+L13+L14+L15+L16++++++L17+L18+L19+L20</f>
        <v>3065437.8000000003</v>
      </c>
      <c r="M21" s="110">
        <f>M11+M12+M13+M14+M15+M16++++++M17+M18+M19+M20</f>
        <v>3196957.6</v>
      </c>
    </row>
    <row r="22" spans="2:13" s="94" customFormat="1" ht="15" customHeight="1" x14ac:dyDescent="0.2">
      <c r="B22" s="93"/>
      <c r="C22" s="92" t="s">
        <v>64</v>
      </c>
      <c r="D22" s="96">
        <v>4702691</v>
      </c>
      <c r="E22" s="96">
        <v>3381774</v>
      </c>
      <c r="F22" s="96">
        <v>3869790</v>
      </c>
      <c r="G22" s="96">
        <v>4064000</v>
      </c>
      <c r="H22" s="96">
        <v>3869790</v>
      </c>
      <c r="I22" s="96">
        <v>388589</v>
      </c>
      <c r="J22" s="96">
        <f>SUM(H22:I22)</f>
        <v>4258379</v>
      </c>
      <c r="K22" s="96">
        <v>3065438</v>
      </c>
      <c r="L22" s="101">
        <f>L10+L21</f>
        <v>5373157.8000000007</v>
      </c>
      <c r="M22" s="101">
        <f>M10+M21</f>
        <v>5565997.5999999996</v>
      </c>
    </row>
    <row r="23" spans="2:13" s="9" customFormat="1" ht="15" customHeight="1" x14ac:dyDescent="0.2">
      <c r="B23" s="8"/>
      <c r="C23" s="5" t="s">
        <v>65</v>
      </c>
      <c r="D23" s="89">
        <v>14186</v>
      </c>
      <c r="E23" s="89">
        <v>4770</v>
      </c>
      <c r="F23" s="89">
        <v>29970</v>
      </c>
      <c r="G23" s="89">
        <v>0</v>
      </c>
      <c r="H23" s="89">
        <v>29970</v>
      </c>
      <c r="I23" s="89"/>
      <c r="J23" s="89">
        <v>29970</v>
      </c>
      <c r="K23" s="89">
        <v>0</v>
      </c>
      <c r="L23" s="89">
        <v>40004</v>
      </c>
      <c r="M23" s="89">
        <v>5000</v>
      </c>
    </row>
    <row r="24" spans="2:13" s="9" customFormat="1" ht="15" customHeight="1" x14ac:dyDescent="0.2">
      <c r="B24" s="8"/>
      <c r="C24" s="5" t="s">
        <v>66</v>
      </c>
      <c r="D24" s="89">
        <v>39061</v>
      </c>
      <c r="E24" s="89">
        <v>4000</v>
      </c>
      <c r="F24" s="89">
        <v>7470</v>
      </c>
      <c r="G24" s="89">
        <v>0</v>
      </c>
      <c r="H24" s="89">
        <v>7470</v>
      </c>
      <c r="I24" s="89"/>
      <c r="J24" s="89">
        <v>7470</v>
      </c>
      <c r="K24" s="89">
        <v>0</v>
      </c>
      <c r="L24" s="89">
        <v>5406</v>
      </c>
      <c r="M24" s="89">
        <v>4000</v>
      </c>
    </row>
    <row r="25" spans="2:13" s="94" customFormat="1" ht="15" customHeight="1" x14ac:dyDescent="0.2">
      <c r="B25" s="93"/>
      <c r="C25" s="92" t="s">
        <v>67</v>
      </c>
      <c r="D25" s="96">
        <f>D22+D23+D24</f>
        <v>4755938</v>
      </c>
      <c r="E25" s="96">
        <f t="shared" ref="E25:M25" si="0">E22+E23+E24</f>
        <v>3390544</v>
      </c>
      <c r="F25" s="96">
        <f t="shared" si="0"/>
        <v>3907230</v>
      </c>
      <c r="G25" s="96">
        <f t="shared" si="0"/>
        <v>4064000</v>
      </c>
      <c r="H25" s="96">
        <f t="shared" si="0"/>
        <v>3907230</v>
      </c>
      <c r="I25" s="96">
        <f t="shared" si="0"/>
        <v>388589</v>
      </c>
      <c r="J25" s="96">
        <f t="shared" si="0"/>
        <v>4295819</v>
      </c>
      <c r="K25" s="96">
        <f t="shared" si="0"/>
        <v>3065438</v>
      </c>
      <c r="L25" s="101">
        <f t="shared" si="0"/>
        <v>5418567.8000000007</v>
      </c>
      <c r="M25" s="101">
        <f t="shared" si="0"/>
        <v>5574997.5999999996</v>
      </c>
    </row>
    <row r="26" spans="2:13" s="9" customFormat="1" ht="15" customHeight="1" x14ac:dyDescent="0.2">
      <c r="B26" s="8"/>
      <c r="C26" s="4" t="s">
        <v>68</v>
      </c>
      <c r="D26" s="89">
        <v>4095</v>
      </c>
      <c r="E26" s="89">
        <v>4650</v>
      </c>
      <c r="F26" s="89">
        <v>3946</v>
      </c>
      <c r="G26" s="89">
        <v>5350</v>
      </c>
      <c r="H26" s="89">
        <v>3946</v>
      </c>
      <c r="I26" s="89"/>
      <c r="J26" s="89">
        <v>3946</v>
      </c>
      <c r="K26" s="89">
        <v>5350</v>
      </c>
      <c r="L26" s="90">
        <v>5350</v>
      </c>
      <c r="M26" s="90">
        <v>7800</v>
      </c>
    </row>
    <row r="27" spans="2:13" s="94" customFormat="1" ht="15" customHeight="1" x14ac:dyDescent="0.2">
      <c r="B27" s="93"/>
      <c r="C27" s="91" t="s">
        <v>69</v>
      </c>
      <c r="D27" s="96">
        <f>D25+D26</f>
        <v>4760033</v>
      </c>
      <c r="E27" s="96">
        <f t="shared" ref="E27:M27" si="1">E25+E26</f>
        <v>3395194</v>
      </c>
      <c r="F27" s="96">
        <f t="shared" si="1"/>
        <v>3911176</v>
      </c>
      <c r="G27" s="96">
        <f t="shared" si="1"/>
        <v>4069350</v>
      </c>
      <c r="H27" s="96">
        <f t="shared" si="1"/>
        <v>3911176</v>
      </c>
      <c r="I27" s="96">
        <f t="shared" si="1"/>
        <v>388589</v>
      </c>
      <c r="J27" s="96">
        <f t="shared" si="1"/>
        <v>4299765</v>
      </c>
      <c r="K27" s="96">
        <f t="shared" si="1"/>
        <v>3070788</v>
      </c>
      <c r="L27" s="101">
        <f t="shared" si="1"/>
        <v>5423917.8000000007</v>
      </c>
      <c r="M27" s="101">
        <f t="shared" si="1"/>
        <v>5582797.5999999996</v>
      </c>
    </row>
    <row r="28" spans="2:13" x14ac:dyDescent="0.2">
      <c r="H28" s="65"/>
      <c r="I28" s="65"/>
      <c r="J28" s="65"/>
      <c r="K28" s="66"/>
      <c r="L28" s="65"/>
      <c r="M28" s="65"/>
    </row>
  </sheetData>
  <mergeCells count="25">
    <mergeCell ref="B1:M1"/>
    <mergeCell ref="C11:G21"/>
    <mergeCell ref="H10:K10"/>
    <mergeCell ref="H11:K11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B2:M2"/>
    <mergeCell ref="B4:M4"/>
    <mergeCell ref="B3:M3"/>
    <mergeCell ref="C5:C6"/>
    <mergeCell ref="D5:F5"/>
    <mergeCell ref="G5:G6"/>
    <mergeCell ref="H5:J5"/>
    <mergeCell ref="K5:K6"/>
    <mergeCell ref="L5:L6"/>
    <mergeCell ref="M5:M6"/>
    <mergeCell ref="B5:B6"/>
  </mergeCells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3"/>
  <sheetViews>
    <sheetView tabSelected="1" topLeftCell="A6" workbookViewId="0">
      <selection activeCell="F24" sqref="F24"/>
    </sheetView>
  </sheetViews>
  <sheetFormatPr defaultRowHeight="18.75" x14ac:dyDescent="0.2"/>
  <cols>
    <col min="1" max="2" width="5.83203125" style="16" customWidth="1"/>
    <col min="3" max="7" width="20.83203125" style="16" customWidth="1"/>
    <col min="8" max="9" width="22.83203125" style="16" customWidth="1"/>
    <col min="10" max="10" width="9.33203125" style="16"/>
    <col min="11" max="11" width="12" style="16" bestFit="1" customWidth="1"/>
    <col min="12" max="12" width="13" style="16" bestFit="1" customWidth="1"/>
    <col min="13" max="16384" width="9.33203125" style="16"/>
  </cols>
  <sheetData>
    <row r="1" spans="2:13" ht="39.950000000000003" customHeight="1" x14ac:dyDescent="0.3">
      <c r="B1" s="120" t="s">
        <v>173</v>
      </c>
      <c r="C1" s="120"/>
      <c r="D1" s="120"/>
      <c r="E1" s="120"/>
      <c r="F1" s="120"/>
      <c r="G1" s="120"/>
      <c r="H1" s="120"/>
      <c r="I1" s="120"/>
      <c r="J1" s="46"/>
      <c r="K1" s="46"/>
      <c r="L1" s="46"/>
      <c r="M1" s="46"/>
    </row>
    <row r="2" spans="2:13" ht="18.75" customHeight="1" x14ac:dyDescent="0.2">
      <c r="B2" s="133" t="s">
        <v>189</v>
      </c>
      <c r="C2" s="133"/>
      <c r="D2" s="133"/>
      <c r="E2" s="133"/>
      <c r="F2" s="133"/>
      <c r="G2" s="133"/>
      <c r="H2" s="133"/>
      <c r="I2" s="133"/>
      <c r="J2" s="44"/>
      <c r="K2" s="44"/>
      <c r="L2" s="44"/>
      <c r="M2" s="44"/>
    </row>
    <row r="3" spans="2:13" ht="18.75" customHeight="1" x14ac:dyDescent="0.2">
      <c r="B3" s="144" t="s">
        <v>168</v>
      </c>
      <c r="C3" s="144"/>
      <c r="D3" s="144"/>
      <c r="E3" s="144"/>
      <c r="F3" s="144"/>
      <c r="G3" s="144"/>
      <c r="H3" s="144"/>
      <c r="I3" s="144"/>
    </row>
    <row r="4" spans="2:13" ht="20.25" x14ac:dyDescent="0.2">
      <c r="B4" s="167" t="s">
        <v>70</v>
      </c>
      <c r="C4" s="167"/>
      <c r="D4" s="167"/>
      <c r="E4" s="167"/>
      <c r="F4" s="167"/>
      <c r="G4" s="167"/>
      <c r="H4" s="167"/>
      <c r="I4" s="167"/>
    </row>
    <row r="5" spans="2:13" s="14" customFormat="1" ht="80.099999999999994" customHeight="1" x14ac:dyDescent="0.2">
      <c r="B5" s="5" t="s">
        <v>11</v>
      </c>
      <c r="C5" s="5" t="s">
        <v>71</v>
      </c>
      <c r="D5" s="5" t="s">
        <v>72</v>
      </c>
      <c r="E5" s="5" t="s">
        <v>193</v>
      </c>
      <c r="F5" s="5" t="s">
        <v>194</v>
      </c>
      <c r="G5" s="5" t="s">
        <v>195</v>
      </c>
      <c r="H5" s="5" t="s">
        <v>73</v>
      </c>
      <c r="I5" s="5" t="s">
        <v>196</v>
      </c>
    </row>
    <row r="6" spans="2:13" s="14" customFormat="1" ht="23.1" customHeight="1" x14ac:dyDescent="0.2">
      <c r="B6" s="5"/>
      <c r="C6" s="5"/>
      <c r="D6" s="5"/>
      <c r="E6" s="5"/>
      <c r="F6" s="5"/>
      <c r="G6" s="5"/>
      <c r="H6" s="5" t="s">
        <v>161</v>
      </c>
      <c r="I6" s="5" t="s">
        <v>162</v>
      </c>
    </row>
    <row r="7" spans="2:13" s="14" customFormat="1" ht="14.1" customHeight="1" x14ac:dyDescent="0.2"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</row>
    <row r="8" spans="2:13" s="97" customFormat="1" ht="30" customHeight="1" x14ac:dyDescent="0.2">
      <c r="B8" s="93">
        <v>1</v>
      </c>
      <c r="C8" s="93">
        <v>14229</v>
      </c>
      <c r="D8" s="112" t="s">
        <v>190</v>
      </c>
      <c r="E8" s="83">
        <v>4064000</v>
      </c>
      <c r="F8" s="83">
        <v>1623928</v>
      </c>
      <c r="G8" s="83">
        <v>3065438</v>
      </c>
      <c r="H8" s="83">
        <f>F8+G8</f>
        <v>4689366</v>
      </c>
      <c r="I8" s="83">
        <f>H8-E8</f>
        <v>625366</v>
      </c>
      <c r="K8" s="83"/>
      <c r="L8" s="111"/>
    </row>
    <row r="9" spans="2:13" s="14" customFormat="1" ht="21.95" customHeight="1" x14ac:dyDescent="0.2">
      <c r="B9" s="168" t="s">
        <v>74</v>
      </c>
      <c r="C9" s="168"/>
      <c r="D9" s="168"/>
      <c r="E9" s="168"/>
      <c r="F9" s="168"/>
      <c r="G9" s="168"/>
      <c r="H9" s="168"/>
      <c r="I9" s="168"/>
      <c r="K9" s="16"/>
      <c r="L9" s="16"/>
    </row>
    <row r="10" spans="2:13" s="14" customFormat="1" ht="18" customHeight="1" x14ac:dyDescent="0.2">
      <c r="B10" s="136" t="s">
        <v>11</v>
      </c>
      <c r="C10" s="136" t="s">
        <v>12</v>
      </c>
      <c r="D10" s="145" t="s">
        <v>75</v>
      </c>
      <c r="E10" s="146"/>
      <c r="F10" s="146"/>
      <c r="G10" s="146"/>
      <c r="H10" s="147"/>
      <c r="I10" s="5" t="s">
        <v>76</v>
      </c>
      <c r="K10" s="16"/>
      <c r="L10" s="16"/>
    </row>
    <row r="11" spans="2:13" s="14" customFormat="1" ht="30" customHeight="1" x14ac:dyDescent="0.2">
      <c r="B11" s="137"/>
      <c r="C11" s="137"/>
      <c r="D11" s="5" t="s">
        <v>15</v>
      </c>
      <c r="E11" s="5" t="s">
        <v>16</v>
      </c>
      <c r="F11" s="19" t="s">
        <v>36</v>
      </c>
      <c r="G11" s="19" t="s">
        <v>186</v>
      </c>
      <c r="H11" s="19" t="s">
        <v>77</v>
      </c>
      <c r="I11" s="19" t="s">
        <v>187</v>
      </c>
    </row>
    <row r="12" spans="2:13" s="14" customFormat="1" ht="18" customHeight="1" x14ac:dyDescent="0.2">
      <c r="B12" s="12">
        <v>1</v>
      </c>
      <c r="C12" s="12">
        <v>2</v>
      </c>
      <c r="D12" s="12">
        <v>3</v>
      </c>
      <c r="E12" s="12">
        <v>4</v>
      </c>
      <c r="F12" s="12">
        <v>5</v>
      </c>
      <c r="G12" s="12">
        <v>6</v>
      </c>
      <c r="H12" s="12">
        <v>7</v>
      </c>
      <c r="I12" s="12">
        <v>8</v>
      </c>
    </row>
    <row r="13" spans="2:13" s="14" customFormat="1" ht="18" customHeight="1" x14ac:dyDescent="0.2">
      <c r="B13" s="12">
        <v>1</v>
      </c>
      <c r="C13" s="5" t="s">
        <v>78</v>
      </c>
      <c r="D13" s="50">
        <v>4702691</v>
      </c>
      <c r="E13" s="50">
        <v>3126204</v>
      </c>
      <c r="F13" s="50">
        <v>1175831</v>
      </c>
      <c r="G13" s="50">
        <v>3869786</v>
      </c>
      <c r="H13" s="50">
        <f>SUM(F13:G13)</f>
        <v>5045617</v>
      </c>
      <c r="I13" s="50">
        <v>1623928</v>
      </c>
    </row>
    <row r="14" spans="2:13" s="14" customFormat="1" ht="18" customHeight="1" x14ac:dyDescent="0.2">
      <c r="B14" s="12">
        <v>2</v>
      </c>
      <c r="C14" s="5" t="s">
        <v>79</v>
      </c>
      <c r="D14" s="50">
        <v>14186</v>
      </c>
      <c r="E14" s="50">
        <v>4770</v>
      </c>
      <c r="F14" s="50">
        <v>0</v>
      </c>
      <c r="G14" s="50">
        <v>29970</v>
      </c>
      <c r="H14" s="50">
        <v>29970</v>
      </c>
      <c r="I14" s="50">
        <v>0</v>
      </c>
    </row>
    <row r="15" spans="2:13" s="14" customFormat="1" ht="18" customHeight="1" x14ac:dyDescent="0.2">
      <c r="B15" s="12">
        <v>3</v>
      </c>
      <c r="C15" s="5" t="s">
        <v>80</v>
      </c>
      <c r="D15" s="50">
        <v>39061</v>
      </c>
      <c r="E15" s="50">
        <v>4000</v>
      </c>
      <c r="F15" s="50">
        <v>0</v>
      </c>
      <c r="G15" s="50">
        <v>7470</v>
      </c>
      <c r="H15" s="50">
        <v>7470</v>
      </c>
      <c r="I15" s="50">
        <v>0</v>
      </c>
    </row>
    <row r="16" spans="2:13" s="14" customFormat="1" ht="18" customHeight="1" x14ac:dyDescent="0.2">
      <c r="B16" s="12">
        <v>4</v>
      </c>
      <c r="C16" s="5" t="s">
        <v>81</v>
      </c>
      <c r="D16" s="50">
        <v>1498</v>
      </c>
      <c r="E16" s="50">
        <v>1500</v>
      </c>
      <c r="F16" s="50">
        <v>0</v>
      </c>
      <c r="G16" s="50">
        <v>1500</v>
      </c>
      <c r="H16" s="50">
        <v>1500</v>
      </c>
      <c r="I16" s="50">
        <v>0</v>
      </c>
    </row>
    <row r="17" spans="2:9" s="14" customFormat="1" ht="18" customHeight="1" x14ac:dyDescent="0.2">
      <c r="B17" s="12">
        <v>5</v>
      </c>
      <c r="C17" s="5" t="s">
        <v>82</v>
      </c>
      <c r="D17" s="50">
        <v>800</v>
      </c>
      <c r="E17" s="50">
        <v>800</v>
      </c>
      <c r="F17" s="50">
        <v>0</v>
      </c>
      <c r="G17" s="50">
        <v>0</v>
      </c>
      <c r="H17" s="50">
        <v>0</v>
      </c>
      <c r="I17" s="50">
        <v>0</v>
      </c>
    </row>
    <row r="18" spans="2:9" s="14" customFormat="1" ht="18" customHeight="1" x14ac:dyDescent="0.2">
      <c r="B18" s="12">
        <v>6</v>
      </c>
      <c r="C18" s="5" t="s">
        <v>83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</row>
    <row r="19" spans="2:9" s="14" customFormat="1" ht="18" customHeight="1" x14ac:dyDescent="0.2">
      <c r="B19" s="12">
        <v>7</v>
      </c>
      <c r="C19" s="5" t="s">
        <v>84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</row>
    <row r="20" spans="2:9" s="14" customFormat="1" ht="18" customHeight="1" x14ac:dyDescent="0.2">
      <c r="B20" s="12">
        <v>8</v>
      </c>
      <c r="C20" s="5" t="s">
        <v>85</v>
      </c>
      <c r="D20" s="50">
        <v>1100</v>
      </c>
      <c r="E20" s="50">
        <v>1650</v>
      </c>
      <c r="F20" s="50">
        <v>0</v>
      </c>
      <c r="G20" s="50">
        <v>1650</v>
      </c>
      <c r="H20" s="50">
        <v>1650</v>
      </c>
      <c r="I20" s="50">
        <v>0</v>
      </c>
    </row>
    <row r="21" spans="2:9" s="14" customFormat="1" ht="18" customHeight="1" x14ac:dyDescent="0.2">
      <c r="B21" s="12">
        <v>9</v>
      </c>
      <c r="C21" s="5" t="s">
        <v>86</v>
      </c>
      <c r="D21" s="50">
        <v>700</v>
      </c>
      <c r="E21" s="50">
        <v>700</v>
      </c>
      <c r="F21" s="50">
        <v>0</v>
      </c>
      <c r="G21" s="50">
        <v>800</v>
      </c>
      <c r="H21" s="50">
        <v>800</v>
      </c>
      <c r="I21" s="50">
        <v>0</v>
      </c>
    </row>
    <row r="22" spans="2:9" s="97" customFormat="1" ht="18" customHeight="1" x14ac:dyDescent="0.2">
      <c r="B22" s="166" t="s">
        <v>39</v>
      </c>
      <c r="C22" s="166"/>
      <c r="D22" s="83">
        <f>D13+D14+D15+D16+D17+D18+D19+D20+D21</f>
        <v>4760036</v>
      </c>
      <c r="E22" s="83">
        <f t="shared" ref="E22:I22" si="0">E13+E14+E15+E16+E17+E18+E19+E20+E21</f>
        <v>3139624</v>
      </c>
      <c r="F22" s="83">
        <f t="shared" si="0"/>
        <v>1175831</v>
      </c>
      <c r="G22" s="83">
        <f t="shared" si="0"/>
        <v>3911176</v>
      </c>
      <c r="H22" s="83">
        <f t="shared" si="0"/>
        <v>5087007</v>
      </c>
      <c r="I22" s="83">
        <f t="shared" si="0"/>
        <v>1623928</v>
      </c>
    </row>
    <row r="80" spans="2:6" s="14" customFormat="1" ht="18" customHeight="1" x14ac:dyDescent="0.2">
      <c r="B80" s="32"/>
      <c r="C80" s="32"/>
      <c r="D80" s="9"/>
      <c r="E80" s="9"/>
      <c r="F80" s="9"/>
    </row>
    <row r="81" spans="2:6" s="14" customFormat="1" ht="18" customHeight="1" x14ac:dyDescent="0.2">
      <c r="B81" s="32"/>
      <c r="C81" s="32"/>
      <c r="D81" s="9"/>
      <c r="E81" s="9"/>
      <c r="F81" s="9"/>
    </row>
    <row r="82" spans="2:6" s="14" customFormat="1" ht="18" customHeight="1" x14ac:dyDescent="0.2">
      <c r="B82" s="32"/>
      <c r="C82" s="32"/>
      <c r="D82" s="9"/>
      <c r="E82" s="9"/>
      <c r="F82" s="9"/>
    </row>
    <row r="83" spans="2:6" s="14" customFormat="1" ht="15" customHeight="1" x14ac:dyDescent="0.2">
      <c r="B83" s="32"/>
      <c r="C83" s="32"/>
      <c r="D83" s="9"/>
      <c r="E83" s="9"/>
      <c r="F83" s="9"/>
    </row>
  </sheetData>
  <mergeCells count="9">
    <mergeCell ref="B1:I1"/>
    <mergeCell ref="B22:C22"/>
    <mergeCell ref="B2:I2"/>
    <mergeCell ref="B3:I3"/>
    <mergeCell ref="B4:I4"/>
    <mergeCell ref="B9:I9"/>
    <mergeCell ref="B10:B11"/>
    <mergeCell ref="C10:C11"/>
    <mergeCell ref="D10:H10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opLeftCell="A13" workbookViewId="0">
      <selection activeCell="B12" sqref="B12:J12"/>
    </sheetView>
  </sheetViews>
  <sheetFormatPr defaultRowHeight="18.75" x14ac:dyDescent="0.2"/>
  <cols>
    <col min="1" max="1" width="6.83203125" style="28" customWidth="1"/>
    <col min="2" max="2" width="5.83203125" style="28" customWidth="1"/>
    <col min="3" max="10" width="17.83203125" style="28" customWidth="1"/>
    <col min="11" max="16384" width="9.33203125" style="28"/>
  </cols>
  <sheetData>
    <row r="1" spans="2:10" ht="60" customHeight="1" x14ac:dyDescent="0.3">
      <c r="B1" s="120"/>
      <c r="C1" s="120"/>
      <c r="D1" s="120"/>
      <c r="E1" s="120"/>
      <c r="F1" s="120"/>
      <c r="G1" s="120"/>
      <c r="H1" s="120"/>
      <c r="I1" s="120"/>
      <c r="J1" s="120"/>
    </row>
    <row r="2" spans="2:10" ht="18.75" customHeight="1" x14ac:dyDescent="0.2">
      <c r="B2" s="170" t="s">
        <v>191</v>
      </c>
      <c r="C2" s="170"/>
      <c r="D2" s="170"/>
      <c r="E2" s="170"/>
      <c r="F2" s="170"/>
      <c r="G2" s="170"/>
      <c r="H2" s="170"/>
      <c r="I2" s="170"/>
      <c r="J2" s="170"/>
    </row>
    <row r="3" spans="2:10" ht="18.75" customHeight="1" x14ac:dyDescent="0.2">
      <c r="B3" s="144" t="s">
        <v>169</v>
      </c>
      <c r="C3" s="144"/>
      <c r="D3" s="144"/>
      <c r="E3" s="144"/>
      <c r="F3" s="144"/>
      <c r="G3" s="144"/>
      <c r="H3" s="144"/>
      <c r="I3" s="144"/>
      <c r="J3" s="144"/>
    </row>
    <row r="4" spans="2:10" s="27" customFormat="1" ht="31.5" customHeight="1" x14ac:dyDescent="0.2">
      <c r="B4" s="164" t="s">
        <v>87</v>
      </c>
      <c r="C4" s="164"/>
      <c r="D4" s="164"/>
      <c r="E4" s="164"/>
      <c r="F4" s="164"/>
      <c r="G4" s="164"/>
      <c r="H4" s="164"/>
      <c r="I4" s="164"/>
      <c r="J4" s="164"/>
    </row>
    <row r="5" spans="2:10" s="27" customFormat="1" ht="39" customHeight="1" x14ac:dyDescent="0.2">
      <c r="B5" s="136" t="s">
        <v>11</v>
      </c>
      <c r="C5" s="136" t="s">
        <v>12</v>
      </c>
      <c r="D5" s="136" t="s">
        <v>88</v>
      </c>
      <c r="E5" s="136" t="s">
        <v>1</v>
      </c>
      <c r="F5" s="136" t="s">
        <v>89</v>
      </c>
      <c r="G5" s="136" t="s">
        <v>90</v>
      </c>
      <c r="H5" s="145" t="s">
        <v>91</v>
      </c>
      <c r="I5" s="147"/>
      <c r="J5" s="136" t="s">
        <v>163</v>
      </c>
    </row>
    <row r="6" spans="2:10" s="27" customFormat="1" ht="60" customHeight="1" x14ac:dyDescent="0.2">
      <c r="B6" s="137"/>
      <c r="C6" s="137"/>
      <c r="D6" s="137"/>
      <c r="E6" s="137"/>
      <c r="F6" s="137"/>
      <c r="G6" s="137"/>
      <c r="H6" s="6" t="s">
        <v>92</v>
      </c>
      <c r="I6" s="8" t="s">
        <v>147</v>
      </c>
      <c r="J6" s="137"/>
    </row>
    <row r="7" spans="2:10" s="27" customFormat="1" ht="20.100000000000001" customHeight="1" x14ac:dyDescent="0.2"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</row>
    <row r="8" spans="2:10" s="27" customFormat="1" ht="20.100000000000001" customHeight="1" x14ac:dyDescent="0.2">
      <c r="B8" s="131" t="s">
        <v>93</v>
      </c>
      <c r="C8" s="125"/>
      <c r="D8" s="125"/>
      <c r="E8" s="125"/>
      <c r="F8" s="125"/>
      <c r="G8" s="125"/>
      <c r="H8" s="125"/>
      <c r="I8" s="125"/>
      <c r="J8" s="132"/>
    </row>
    <row r="9" spans="2:10" s="27" customFormat="1" ht="20.100000000000001" customHeight="1" x14ac:dyDescent="0.2">
      <c r="B9" s="8"/>
      <c r="C9" s="45"/>
      <c r="D9" s="49" t="s">
        <v>213</v>
      </c>
      <c r="E9" s="49" t="s">
        <v>214</v>
      </c>
      <c r="F9" s="49">
        <v>6600</v>
      </c>
      <c r="G9" s="8">
        <v>1</v>
      </c>
      <c r="H9" s="8">
        <v>0</v>
      </c>
      <c r="I9" s="13" t="s">
        <v>255</v>
      </c>
      <c r="J9" s="73" t="s">
        <v>256</v>
      </c>
    </row>
    <row r="10" spans="2:10" s="27" customFormat="1" ht="20.100000000000001" customHeight="1" x14ac:dyDescent="0.2">
      <c r="B10" s="8"/>
      <c r="C10" s="8"/>
      <c r="D10" s="8"/>
      <c r="E10" s="8"/>
      <c r="F10" s="8"/>
      <c r="G10" s="8"/>
      <c r="H10" s="8"/>
      <c r="I10" s="8"/>
      <c r="J10" s="8"/>
    </row>
    <row r="11" spans="2:10" s="27" customFormat="1" ht="20.100000000000001" customHeight="1" x14ac:dyDescent="0.2">
      <c r="B11" s="141" t="s">
        <v>39</v>
      </c>
      <c r="C11" s="142"/>
      <c r="D11" s="8"/>
      <c r="E11" s="8"/>
      <c r="F11" s="8">
        <v>6600</v>
      </c>
      <c r="G11" s="8">
        <v>1</v>
      </c>
      <c r="H11" s="8">
        <v>0</v>
      </c>
      <c r="I11" s="8">
        <v>1</v>
      </c>
      <c r="J11" s="8"/>
    </row>
    <row r="12" spans="2:10" s="27" customFormat="1" ht="20.100000000000001" customHeight="1" x14ac:dyDescent="0.2">
      <c r="B12" s="131" t="s">
        <v>94</v>
      </c>
      <c r="C12" s="125"/>
      <c r="D12" s="125"/>
      <c r="E12" s="125"/>
      <c r="F12" s="125"/>
      <c r="G12" s="125"/>
      <c r="H12" s="125"/>
      <c r="I12" s="125"/>
      <c r="J12" s="132"/>
    </row>
    <row r="13" spans="2:10" s="27" customFormat="1" ht="20.100000000000001" customHeight="1" x14ac:dyDescent="0.2">
      <c r="B13" s="8">
        <v>1</v>
      </c>
      <c r="C13" s="45"/>
      <c r="D13" s="72" t="s">
        <v>213</v>
      </c>
      <c r="E13" s="72" t="s">
        <v>215</v>
      </c>
      <c r="F13" s="49">
        <v>4200</v>
      </c>
      <c r="G13" s="8">
        <v>3</v>
      </c>
      <c r="H13" s="8">
        <v>2</v>
      </c>
      <c r="I13" s="8">
        <v>0</v>
      </c>
      <c r="J13" s="8">
        <v>1</v>
      </c>
    </row>
    <row r="14" spans="2:10" s="54" customFormat="1" ht="20.100000000000001" customHeight="1" x14ac:dyDescent="0.2">
      <c r="B14" s="56">
        <v>2</v>
      </c>
      <c r="C14" s="45"/>
      <c r="D14" s="72" t="s">
        <v>213</v>
      </c>
      <c r="E14" s="72" t="s">
        <v>210</v>
      </c>
      <c r="F14" s="52">
        <v>3600</v>
      </c>
      <c r="G14" s="52">
        <v>5</v>
      </c>
      <c r="H14" s="52">
        <v>1</v>
      </c>
      <c r="I14" s="52">
        <v>2</v>
      </c>
      <c r="J14" s="52">
        <v>2</v>
      </c>
    </row>
    <row r="15" spans="2:10" s="27" customFormat="1" ht="20.100000000000001" customHeight="1" x14ac:dyDescent="0.2">
      <c r="B15" s="56">
        <v>3</v>
      </c>
      <c r="C15" s="45"/>
      <c r="D15" s="72" t="s">
        <v>213</v>
      </c>
      <c r="E15" s="74" t="s">
        <v>217</v>
      </c>
      <c r="F15" s="60">
        <v>3600</v>
      </c>
      <c r="G15" s="8">
        <v>1</v>
      </c>
      <c r="H15" s="8">
        <v>1</v>
      </c>
      <c r="I15" s="8">
        <v>0</v>
      </c>
      <c r="J15" s="8">
        <v>0</v>
      </c>
    </row>
    <row r="16" spans="2:10" s="54" customFormat="1" ht="20.100000000000001" customHeight="1" x14ac:dyDescent="0.2">
      <c r="B16" s="69">
        <v>4</v>
      </c>
      <c r="C16" s="45"/>
      <c r="D16" s="72" t="s">
        <v>213</v>
      </c>
      <c r="E16" s="60" t="s">
        <v>216</v>
      </c>
      <c r="F16" s="60">
        <v>2800</v>
      </c>
      <c r="G16" s="52">
        <v>1</v>
      </c>
      <c r="H16" s="52">
        <v>1</v>
      </c>
      <c r="I16" s="52">
        <v>0</v>
      </c>
      <c r="J16" s="52">
        <v>0</v>
      </c>
    </row>
    <row r="17" spans="2:10" s="70" customFormat="1" ht="20.100000000000001" customHeight="1" x14ac:dyDescent="0.2">
      <c r="B17" s="69">
        <v>5</v>
      </c>
      <c r="C17" s="45"/>
      <c r="D17" s="72" t="s">
        <v>213</v>
      </c>
      <c r="E17" s="52" t="s">
        <v>211</v>
      </c>
      <c r="F17" s="69">
        <v>2400</v>
      </c>
      <c r="G17" s="69">
        <v>1</v>
      </c>
      <c r="H17" s="69">
        <v>0</v>
      </c>
      <c r="I17" s="69">
        <v>1</v>
      </c>
      <c r="J17" s="69">
        <v>0</v>
      </c>
    </row>
    <row r="18" spans="2:10" s="54" customFormat="1" ht="20.100000000000001" customHeight="1" x14ac:dyDescent="0.2">
      <c r="B18" s="69">
        <v>6</v>
      </c>
      <c r="C18" s="45"/>
      <c r="D18" s="72" t="s">
        <v>213</v>
      </c>
      <c r="E18" s="52" t="s">
        <v>218</v>
      </c>
      <c r="F18" s="60">
        <v>1700</v>
      </c>
      <c r="G18" s="52">
        <v>2</v>
      </c>
      <c r="H18" s="52">
        <v>1</v>
      </c>
      <c r="I18" s="52">
        <v>1</v>
      </c>
      <c r="J18" s="52">
        <v>0</v>
      </c>
    </row>
    <row r="19" spans="2:10" s="70" customFormat="1" ht="20.100000000000001" customHeight="1" x14ac:dyDescent="0.2">
      <c r="B19" s="69">
        <v>7</v>
      </c>
      <c r="C19" s="45"/>
      <c r="D19" s="69"/>
      <c r="E19" s="69"/>
      <c r="F19" s="69"/>
      <c r="G19" s="69"/>
      <c r="H19" s="69"/>
      <c r="I19" s="69"/>
      <c r="J19" s="69"/>
    </row>
    <row r="20" spans="2:10" s="70" customFormat="1" ht="20.100000000000001" customHeight="1" x14ac:dyDescent="0.2">
      <c r="B20" s="69">
        <v>8</v>
      </c>
      <c r="C20" s="45"/>
      <c r="D20" s="69"/>
      <c r="E20" s="69"/>
      <c r="F20" s="69"/>
      <c r="G20" s="69"/>
      <c r="H20" s="69"/>
      <c r="I20" s="69"/>
      <c r="J20" s="69"/>
    </row>
    <row r="21" spans="2:10" s="70" customFormat="1" ht="20.100000000000001" customHeight="1" x14ac:dyDescent="0.2">
      <c r="B21" s="69">
        <v>10</v>
      </c>
      <c r="C21" s="45"/>
      <c r="D21" s="69"/>
      <c r="E21" s="69"/>
      <c r="F21" s="69"/>
      <c r="G21" s="69"/>
      <c r="H21" s="69"/>
      <c r="I21" s="69"/>
      <c r="J21" s="69"/>
    </row>
    <row r="22" spans="2:10" s="27" customFormat="1" ht="20.100000000000001" customHeight="1" x14ac:dyDescent="0.2">
      <c r="B22" s="141" t="s">
        <v>39</v>
      </c>
      <c r="C22" s="142"/>
      <c r="D22" s="8"/>
      <c r="E22" s="8"/>
      <c r="F22" s="8">
        <f>SUM(F13:F21)</f>
        <v>18300</v>
      </c>
      <c r="G22" s="8">
        <f>SUM(G13:G21)</f>
        <v>13</v>
      </c>
      <c r="H22" s="8">
        <f>SUM(H13:H21)</f>
        <v>6</v>
      </c>
      <c r="I22" s="8">
        <v>5</v>
      </c>
      <c r="J22" s="8">
        <f>SUM(J13:J21)</f>
        <v>3</v>
      </c>
    </row>
    <row r="23" spans="2:10" s="27" customFormat="1" ht="20.100000000000001" customHeight="1" x14ac:dyDescent="0.2">
      <c r="B23" s="117" t="s">
        <v>159</v>
      </c>
      <c r="C23" s="169"/>
      <c r="D23" s="8"/>
      <c r="E23" s="8"/>
      <c r="F23" s="8">
        <v>24900</v>
      </c>
      <c r="G23" s="8">
        <v>14</v>
      </c>
      <c r="H23" s="8">
        <v>6</v>
      </c>
      <c r="I23" s="8">
        <v>5</v>
      </c>
      <c r="J23" s="8">
        <v>3</v>
      </c>
    </row>
  </sheetData>
  <mergeCells count="17">
    <mergeCell ref="B12:J12"/>
    <mergeCell ref="B11:C11"/>
    <mergeCell ref="B1:J1"/>
    <mergeCell ref="B22:C22"/>
    <mergeCell ref="B23:C23"/>
    <mergeCell ref="B4:J4"/>
    <mergeCell ref="B2:J2"/>
    <mergeCell ref="B3:J3"/>
    <mergeCell ref="B5:B6"/>
    <mergeCell ref="C5:C6"/>
    <mergeCell ref="D5:D6"/>
    <mergeCell ref="E5:E6"/>
    <mergeCell ref="F5:F6"/>
    <mergeCell ref="G5:G6"/>
    <mergeCell ref="H5:I5"/>
    <mergeCell ref="J5:J6"/>
    <mergeCell ref="B8:J8"/>
  </mergeCells>
  <pageMargins left="0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32"/>
  <sheetViews>
    <sheetView view="pageBreakPreview" topLeftCell="A18" zoomScale="130" zoomScaleNormal="100" zoomScaleSheetLayoutView="130" workbookViewId="0">
      <selection activeCell="B1" sqref="B1:BF30"/>
    </sheetView>
  </sheetViews>
  <sheetFormatPr defaultRowHeight="12.75" x14ac:dyDescent="0.2"/>
  <cols>
    <col min="1" max="1" width="2.83203125" style="35" customWidth="1"/>
    <col min="2" max="4" width="1.83203125" style="35" customWidth="1"/>
    <col min="5" max="72" width="2.83203125" style="35" customWidth="1"/>
    <col min="73" max="16384" width="9.33203125" style="35"/>
  </cols>
  <sheetData>
    <row r="1" spans="2:66" ht="39.950000000000003" customHeight="1" x14ac:dyDescent="0.3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</row>
    <row r="2" spans="2:66" s="34" customFormat="1" ht="20.100000000000001" customHeight="1" x14ac:dyDescent="0.2">
      <c r="B2" s="133" t="s">
        <v>192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33"/>
      <c r="BH2" s="33"/>
      <c r="BI2" s="33"/>
      <c r="BJ2" s="33"/>
      <c r="BK2" s="33"/>
      <c r="BL2" s="33"/>
      <c r="BM2" s="33"/>
      <c r="BN2" s="33"/>
    </row>
    <row r="3" spans="2:66" s="34" customFormat="1" ht="21.95" customHeight="1" x14ac:dyDescent="0.2">
      <c r="B3" s="177" t="s">
        <v>264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40"/>
      <c r="BH3" s="40"/>
      <c r="BI3" s="40"/>
      <c r="BJ3" s="40"/>
      <c r="BK3" s="40"/>
      <c r="BL3" s="40"/>
      <c r="BM3" s="40"/>
      <c r="BN3" s="40"/>
    </row>
    <row r="4" spans="2:66" s="34" customFormat="1" ht="15" customHeight="1" x14ac:dyDescent="0.2">
      <c r="B4" s="130" t="s">
        <v>11</v>
      </c>
      <c r="C4" s="130"/>
      <c r="D4" s="130"/>
      <c r="E4" s="130" t="s">
        <v>95</v>
      </c>
      <c r="F4" s="130"/>
      <c r="G4" s="130"/>
      <c r="H4" s="130"/>
      <c r="I4" s="189" t="s">
        <v>96</v>
      </c>
      <c r="J4" s="189"/>
      <c r="K4" s="189"/>
      <c r="L4" s="189"/>
      <c r="M4" s="189"/>
      <c r="N4" s="189"/>
      <c r="O4" s="189" t="s">
        <v>97</v>
      </c>
      <c r="P4" s="189"/>
      <c r="Q4" s="189"/>
      <c r="R4" s="189"/>
      <c r="S4" s="189"/>
      <c r="T4" s="189"/>
      <c r="U4" s="189" t="s">
        <v>98</v>
      </c>
      <c r="V4" s="189"/>
      <c r="W4" s="189"/>
      <c r="X4" s="189"/>
      <c r="Y4" s="189"/>
      <c r="Z4" s="189"/>
      <c r="AA4" s="189" t="s">
        <v>99</v>
      </c>
      <c r="AB4" s="189"/>
      <c r="AC4" s="189"/>
      <c r="AD4" s="189"/>
      <c r="AE4" s="189"/>
      <c r="AF4" s="189"/>
      <c r="AG4" s="189" t="s">
        <v>100</v>
      </c>
      <c r="AH4" s="189"/>
      <c r="AI4" s="189"/>
      <c r="AJ4" s="189"/>
      <c r="AK4" s="189"/>
      <c r="AL4" s="189"/>
      <c r="AM4" s="189" t="s">
        <v>101</v>
      </c>
      <c r="AN4" s="189"/>
      <c r="AO4" s="189"/>
      <c r="AP4" s="189"/>
      <c r="AQ4" s="189"/>
      <c r="AR4" s="189"/>
      <c r="AS4" s="130" t="s">
        <v>102</v>
      </c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</row>
    <row r="5" spans="2:66" s="34" customFormat="1" ht="15" customHeight="1" x14ac:dyDescent="0.2">
      <c r="B5" s="130"/>
      <c r="C5" s="130"/>
      <c r="D5" s="130"/>
      <c r="E5" s="130"/>
      <c r="F5" s="130"/>
      <c r="G5" s="130"/>
      <c r="H5" s="130"/>
      <c r="I5" s="189" t="s">
        <v>103</v>
      </c>
      <c r="J5" s="189"/>
      <c r="K5" s="189"/>
      <c r="L5" s="189" t="s">
        <v>104</v>
      </c>
      <c r="M5" s="189"/>
      <c r="N5" s="189"/>
      <c r="O5" s="189" t="s">
        <v>103</v>
      </c>
      <c r="P5" s="189"/>
      <c r="Q5" s="189"/>
      <c r="R5" s="189" t="s">
        <v>104</v>
      </c>
      <c r="S5" s="189"/>
      <c r="T5" s="189"/>
      <c r="U5" s="189" t="s">
        <v>103</v>
      </c>
      <c r="V5" s="189"/>
      <c r="W5" s="189"/>
      <c r="X5" s="189" t="s">
        <v>104</v>
      </c>
      <c r="Y5" s="189"/>
      <c r="Z5" s="189"/>
      <c r="AA5" s="189" t="s">
        <v>103</v>
      </c>
      <c r="AB5" s="189"/>
      <c r="AC5" s="189"/>
      <c r="AD5" s="189" t="s">
        <v>104</v>
      </c>
      <c r="AE5" s="189"/>
      <c r="AF5" s="189"/>
      <c r="AG5" s="189" t="s">
        <v>103</v>
      </c>
      <c r="AH5" s="189"/>
      <c r="AI5" s="189"/>
      <c r="AJ5" s="189" t="s">
        <v>104</v>
      </c>
      <c r="AK5" s="189"/>
      <c r="AL5" s="189"/>
      <c r="AM5" s="189" t="s">
        <v>103</v>
      </c>
      <c r="AN5" s="189"/>
      <c r="AO5" s="189"/>
      <c r="AP5" s="189" t="s">
        <v>104</v>
      </c>
      <c r="AQ5" s="189"/>
      <c r="AR5" s="189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</row>
    <row r="6" spans="2:66" s="34" customFormat="1" ht="15" customHeight="1" x14ac:dyDescent="0.2">
      <c r="B6" s="207">
        <v>1</v>
      </c>
      <c r="C6" s="207"/>
      <c r="D6" s="207"/>
      <c r="E6" s="203" t="s">
        <v>105</v>
      </c>
      <c r="F6" s="203"/>
      <c r="G6" s="203"/>
      <c r="H6" s="203"/>
      <c r="I6" s="139">
        <v>12</v>
      </c>
      <c r="J6" s="139"/>
      <c r="K6" s="139"/>
      <c r="L6" s="139">
        <v>18</v>
      </c>
      <c r="M6" s="139"/>
      <c r="N6" s="139"/>
      <c r="O6" s="139">
        <v>13</v>
      </c>
      <c r="P6" s="139"/>
      <c r="Q6" s="139"/>
      <c r="R6" s="139">
        <v>19</v>
      </c>
      <c r="S6" s="139"/>
      <c r="T6" s="139"/>
      <c r="U6" s="139">
        <v>4</v>
      </c>
      <c r="V6" s="139"/>
      <c r="W6" s="139"/>
      <c r="X6" s="139">
        <v>6</v>
      </c>
      <c r="Y6" s="139"/>
      <c r="Z6" s="139"/>
      <c r="AA6" s="139">
        <v>10</v>
      </c>
      <c r="AB6" s="139"/>
      <c r="AC6" s="139"/>
      <c r="AD6" s="139">
        <v>8</v>
      </c>
      <c r="AE6" s="139"/>
      <c r="AF6" s="139"/>
      <c r="AG6" s="139">
        <v>0</v>
      </c>
      <c r="AH6" s="139"/>
      <c r="AI6" s="139"/>
      <c r="AJ6" s="139">
        <v>0</v>
      </c>
      <c r="AK6" s="139"/>
      <c r="AL6" s="139"/>
      <c r="AM6" s="139">
        <v>0</v>
      </c>
      <c r="AN6" s="139"/>
      <c r="AO6" s="139"/>
      <c r="AP6" s="139">
        <v>0</v>
      </c>
      <c r="AQ6" s="139"/>
      <c r="AR6" s="139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</row>
    <row r="7" spans="2:66" s="34" customFormat="1" ht="15" customHeight="1" x14ac:dyDescent="0.2">
      <c r="B7" s="207">
        <v>2</v>
      </c>
      <c r="C7" s="207"/>
      <c r="D7" s="207"/>
      <c r="E7" s="203" t="s">
        <v>106</v>
      </c>
      <c r="F7" s="203"/>
      <c r="G7" s="203"/>
      <c r="H7" s="203"/>
      <c r="I7" s="139">
        <v>10</v>
      </c>
      <c r="J7" s="139"/>
      <c r="K7" s="139"/>
      <c r="L7" s="139">
        <v>9</v>
      </c>
      <c r="M7" s="139"/>
      <c r="N7" s="139"/>
      <c r="O7" s="139">
        <v>18</v>
      </c>
      <c r="P7" s="139"/>
      <c r="Q7" s="139"/>
      <c r="R7" s="139">
        <v>11</v>
      </c>
      <c r="S7" s="139"/>
      <c r="T7" s="139"/>
      <c r="U7" s="139">
        <v>4</v>
      </c>
      <c r="V7" s="139"/>
      <c r="W7" s="139"/>
      <c r="X7" s="139">
        <v>9</v>
      </c>
      <c r="Y7" s="139"/>
      <c r="Z7" s="139"/>
      <c r="AA7" s="139">
        <v>7</v>
      </c>
      <c r="AB7" s="139"/>
      <c r="AC7" s="139"/>
      <c r="AD7" s="139">
        <v>2</v>
      </c>
      <c r="AE7" s="139"/>
      <c r="AF7" s="139"/>
      <c r="AG7" s="139">
        <v>0</v>
      </c>
      <c r="AH7" s="139"/>
      <c r="AI7" s="139"/>
      <c r="AJ7" s="139">
        <v>0</v>
      </c>
      <c r="AK7" s="139"/>
      <c r="AL7" s="139"/>
      <c r="AM7" s="139">
        <v>0</v>
      </c>
      <c r="AN7" s="139"/>
      <c r="AO7" s="139"/>
      <c r="AP7" s="139">
        <v>0</v>
      </c>
      <c r="AQ7" s="139"/>
      <c r="AR7" s="139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</row>
    <row r="8" spans="2:66" s="34" customFormat="1" ht="15" customHeight="1" x14ac:dyDescent="0.2">
      <c r="B8" s="207">
        <v>3</v>
      </c>
      <c r="C8" s="207"/>
      <c r="D8" s="207"/>
      <c r="E8" s="203" t="s">
        <v>107</v>
      </c>
      <c r="F8" s="203"/>
      <c r="G8" s="203"/>
      <c r="H8" s="203"/>
      <c r="I8" s="139">
        <v>7</v>
      </c>
      <c r="J8" s="139"/>
      <c r="K8" s="139"/>
      <c r="L8" s="139">
        <v>3</v>
      </c>
      <c r="M8" s="139"/>
      <c r="N8" s="139"/>
      <c r="O8" s="139">
        <v>8</v>
      </c>
      <c r="P8" s="139"/>
      <c r="Q8" s="139"/>
      <c r="R8" s="139">
        <v>2</v>
      </c>
      <c r="S8" s="139"/>
      <c r="T8" s="139"/>
      <c r="U8" s="139">
        <v>1</v>
      </c>
      <c r="V8" s="139"/>
      <c r="W8" s="139"/>
      <c r="X8" s="139">
        <v>2</v>
      </c>
      <c r="Y8" s="139"/>
      <c r="Z8" s="139"/>
      <c r="AA8" s="139">
        <v>0</v>
      </c>
      <c r="AB8" s="139"/>
      <c r="AC8" s="139"/>
      <c r="AD8" s="139">
        <v>2</v>
      </c>
      <c r="AE8" s="139"/>
      <c r="AF8" s="139"/>
      <c r="AG8" s="139">
        <v>0</v>
      </c>
      <c r="AH8" s="139"/>
      <c r="AI8" s="139"/>
      <c r="AJ8" s="139">
        <v>0</v>
      </c>
      <c r="AK8" s="139"/>
      <c r="AL8" s="139"/>
      <c r="AM8" s="139">
        <v>0</v>
      </c>
      <c r="AN8" s="139"/>
      <c r="AO8" s="139"/>
      <c r="AP8" s="139">
        <v>0</v>
      </c>
      <c r="AQ8" s="139"/>
      <c r="AR8" s="139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</row>
    <row r="9" spans="2:66" s="34" customFormat="1" ht="15" customHeight="1" x14ac:dyDescent="0.2">
      <c r="B9" s="203" t="s">
        <v>39</v>
      </c>
      <c r="C9" s="203"/>
      <c r="D9" s="203"/>
      <c r="E9" s="203"/>
      <c r="F9" s="203"/>
      <c r="G9" s="203"/>
      <c r="H9" s="203"/>
      <c r="I9" s="139">
        <f>SUM(I6:I8)</f>
        <v>29</v>
      </c>
      <c r="J9" s="139"/>
      <c r="K9" s="139"/>
      <c r="L9" s="139">
        <f>SUM(L6:L8)</f>
        <v>30</v>
      </c>
      <c r="M9" s="139"/>
      <c r="N9" s="139"/>
      <c r="O9" s="139">
        <f>SUM(O6:O8)</f>
        <v>39</v>
      </c>
      <c r="P9" s="139"/>
      <c r="Q9" s="139"/>
      <c r="R9" s="139">
        <f>SUM(R6:R8)</f>
        <v>32</v>
      </c>
      <c r="S9" s="139"/>
      <c r="T9" s="139"/>
      <c r="U9" s="139">
        <f>SUM(U6:U8)</f>
        <v>9</v>
      </c>
      <c r="V9" s="139"/>
      <c r="W9" s="139"/>
      <c r="X9" s="139">
        <f>SUM(X6:X8)</f>
        <v>17</v>
      </c>
      <c r="Y9" s="139"/>
      <c r="Z9" s="139"/>
      <c r="AA9" s="139">
        <f>SUM(AA6:AA8)</f>
        <v>17</v>
      </c>
      <c r="AB9" s="139"/>
      <c r="AC9" s="139"/>
      <c r="AD9" s="139">
        <f>SUM(AD6:AD8)</f>
        <v>12</v>
      </c>
      <c r="AE9" s="139"/>
      <c r="AF9" s="139"/>
      <c r="AG9" s="139">
        <v>0</v>
      </c>
      <c r="AH9" s="139"/>
      <c r="AI9" s="139"/>
      <c r="AJ9" s="139">
        <v>0</v>
      </c>
      <c r="AK9" s="139"/>
      <c r="AL9" s="139"/>
      <c r="AM9" s="139">
        <v>0</v>
      </c>
      <c r="AN9" s="139"/>
      <c r="AO9" s="139"/>
      <c r="AP9" s="139">
        <v>0</v>
      </c>
      <c r="AQ9" s="139"/>
      <c r="AR9" s="139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</row>
    <row r="10" spans="2:66" s="34" customFormat="1" ht="21.95" customHeight="1" x14ac:dyDescent="0.2">
      <c r="B10" s="181" t="s">
        <v>164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</row>
    <row r="11" spans="2:66" s="34" customFormat="1" ht="15" customHeight="1" x14ac:dyDescent="0.2">
      <c r="B11" s="130" t="s">
        <v>11</v>
      </c>
      <c r="C11" s="130"/>
      <c r="D11" s="130"/>
      <c r="E11" s="130" t="s">
        <v>95</v>
      </c>
      <c r="F11" s="130"/>
      <c r="G11" s="130"/>
      <c r="H11" s="130"/>
      <c r="I11" s="130" t="s">
        <v>108</v>
      </c>
      <c r="J11" s="130"/>
      <c r="K11" s="130"/>
      <c r="L11" s="130" t="s">
        <v>11</v>
      </c>
      <c r="M11" s="130"/>
      <c r="N11" s="130"/>
      <c r="O11" s="130" t="s">
        <v>95</v>
      </c>
      <c r="P11" s="130"/>
      <c r="Q11" s="130"/>
      <c r="R11" s="130" t="s">
        <v>108</v>
      </c>
      <c r="S11" s="130"/>
      <c r="T11" s="130"/>
      <c r="U11" s="130" t="s">
        <v>109</v>
      </c>
      <c r="V11" s="130"/>
      <c r="W11" s="130"/>
      <c r="X11" s="130" t="s">
        <v>110</v>
      </c>
      <c r="Y11" s="130"/>
      <c r="Z11" s="130"/>
      <c r="AA11" s="33"/>
      <c r="AB11" s="33"/>
      <c r="AD11" s="33"/>
      <c r="AE11" s="130" t="s">
        <v>119</v>
      </c>
      <c r="AF11" s="130"/>
      <c r="AG11" s="130"/>
      <c r="AH11" s="130"/>
      <c r="AI11" s="130"/>
      <c r="AJ11" s="130" t="s">
        <v>120</v>
      </c>
      <c r="AK11" s="130"/>
      <c r="AL11" s="130"/>
      <c r="AM11" s="130"/>
      <c r="AN11" s="130"/>
      <c r="AO11" s="130"/>
      <c r="AP11" s="130"/>
      <c r="AQ11" s="130"/>
      <c r="AR11" s="130" t="s">
        <v>121</v>
      </c>
      <c r="AS11" s="130"/>
      <c r="AT11" s="130"/>
      <c r="AU11" s="130"/>
      <c r="AV11" s="130"/>
      <c r="AW11" s="130"/>
      <c r="AX11" s="130" t="s">
        <v>122</v>
      </c>
      <c r="AY11" s="130"/>
      <c r="AZ11" s="130"/>
      <c r="BA11" s="130"/>
      <c r="BB11" s="130"/>
      <c r="BC11" s="130"/>
      <c r="BD11" s="130"/>
      <c r="BE11" s="130"/>
      <c r="BF11" s="130"/>
      <c r="BG11" s="33"/>
      <c r="BH11" s="33"/>
    </row>
    <row r="12" spans="2:66" s="34" customFormat="1" ht="15" customHeight="1" x14ac:dyDescent="0.2">
      <c r="B12" s="207">
        <v>1</v>
      </c>
      <c r="C12" s="207"/>
      <c r="D12" s="207"/>
      <c r="E12" s="176" t="s">
        <v>199</v>
      </c>
      <c r="F12" s="176"/>
      <c r="G12" s="176"/>
      <c r="H12" s="176"/>
      <c r="I12" s="226">
        <v>16</v>
      </c>
      <c r="J12" s="226"/>
      <c r="K12" s="226"/>
      <c r="L12" s="207">
        <v>1</v>
      </c>
      <c r="M12" s="207"/>
      <c r="N12" s="207"/>
      <c r="O12" s="203" t="s">
        <v>111</v>
      </c>
      <c r="P12" s="203"/>
      <c r="Q12" s="203"/>
      <c r="R12" s="204">
        <v>44</v>
      </c>
      <c r="S12" s="204"/>
      <c r="T12" s="205"/>
      <c r="U12" s="193" t="s">
        <v>112</v>
      </c>
      <c r="V12" s="193"/>
      <c r="W12" s="193"/>
      <c r="X12" s="191"/>
      <c r="Y12" s="191"/>
      <c r="Z12" s="191"/>
      <c r="AA12" s="36"/>
      <c r="AB12" s="36"/>
      <c r="AC12" s="37"/>
      <c r="AD12" s="37"/>
      <c r="AE12" s="130"/>
      <c r="AF12" s="130"/>
      <c r="AG12" s="130"/>
      <c r="AH12" s="130"/>
      <c r="AI12" s="130"/>
      <c r="AJ12" s="130" t="s">
        <v>123</v>
      </c>
      <c r="AK12" s="130"/>
      <c r="AL12" s="130"/>
      <c r="AM12" s="130"/>
      <c r="AN12" s="130" t="s">
        <v>124</v>
      </c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33"/>
      <c r="BH12" s="33"/>
    </row>
    <row r="13" spans="2:66" s="34" customFormat="1" ht="15" customHeight="1" x14ac:dyDescent="0.2">
      <c r="B13" s="207">
        <v>2</v>
      </c>
      <c r="C13" s="207"/>
      <c r="D13" s="207"/>
      <c r="E13" s="176" t="s">
        <v>200</v>
      </c>
      <c r="F13" s="176"/>
      <c r="G13" s="176"/>
      <c r="H13" s="176"/>
      <c r="I13" s="226">
        <v>16</v>
      </c>
      <c r="J13" s="226"/>
      <c r="K13" s="226"/>
      <c r="L13" s="207">
        <v>2</v>
      </c>
      <c r="M13" s="207"/>
      <c r="N13" s="207"/>
      <c r="O13" s="203" t="s">
        <v>113</v>
      </c>
      <c r="P13" s="203"/>
      <c r="Q13" s="203"/>
      <c r="R13" s="201">
        <v>28</v>
      </c>
      <c r="S13" s="201"/>
      <c r="T13" s="202"/>
      <c r="U13" s="193" t="s">
        <v>112</v>
      </c>
      <c r="V13" s="193"/>
      <c r="W13" s="193"/>
      <c r="X13" s="191"/>
      <c r="Y13" s="191"/>
      <c r="Z13" s="191"/>
      <c r="AA13" s="36"/>
      <c r="AB13" s="36"/>
      <c r="AC13" s="37"/>
      <c r="AD13" s="37"/>
      <c r="AE13" s="130" t="s">
        <v>125</v>
      </c>
      <c r="AF13" s="130"/>
      <c r="AG13" s="130"/>
      <c r="AH13" s="130"/>
      <c r="AI13" s="130"/>
      <c r="AJ13" s="139">
        <v>1</v>
      </c>
      <c r="AK13" s="139"/>
      <c r="AL13" s="139"/>
      <c r="AM13" s="139"/>
      <c r="AN13" s="139">
        <v>0</v>
      </c>
      <c r="AO13" s="139"/>
      <c r="AP13" s="139"/>
      <c r="AQ13" s="139"/>
      <c r="AR13" s="189">
        <v>75</v>
      </c>
      <c r="AS13" s="189"/>
      <c r="AT13" s="189"/>
      <c r="AU13" s="189"/>
      <c r="AV13" s="189"/>
      <c r="AW13" s="189"/>
      <c r="AX13" s="139">
        <v>900</v>
      </c>
      <c r="AY13" s="139"/>
      <c r="AZ13" s="139"/>
      <c r="BA13" s="139"/>
      <c r="BB13" s="139"/>
      <c r="BC13" s="139"/>
      <c r="BD13" s="139"/>
      <c r="BE13" s="139"/>
      <c r="BF13" s="139"/>
      <c r="BG13" s="38"/>
      <c r="BH13" s="38"/>
    </row>
    <row r="14" spans="2:66" s="34" customFormat="1" ht="15" customHeight="1" x14ac:dyDescent="0.2">
      <c r="B14" s="207">
        <v>3</v>
      </c>
      <c r="C14" s="207"/>
      <c r="D14" s="207"/>
      <c r="E14" s="176" t="s">
        <v>203</v>
      </c>
      <c r="F14" s="176"/>
      <c r="G14" s="176"/>
      <c r="H14" s="176"/>
      <c r="I14" s="226">
        <v>11</v>
      </c>
      <c r="J14" s="226"/>
      <c r="K14" s="226"/>
      <c r="L14" s="207">
        <v>3</v>
      </c>
      <c r="M14" s="207"/>
      <c r="N14" s="207"/>
      <c r="O14" s="203" t="s">
        <v>114</v>
      </c>
      <c r="P14" s="203"/>
      <c r="Q14" s="203"/>
      <c r="R14" s="166">
        <v>39</v>
      </c>
      <c r="S14" s="166"/>
      <c r="T14" s="166"/>
      <c r="U14" s="193" t="s">
        <v>112</v>
      </c>
      <c r="V14" s="193"/>
      <c r="W14" s="193"/>
      <c r="X14" s="191"/>
      <c r="Y14" s="191"/>
      <c r="Z14" s="191"/>
      <c r="AA14" s="36"/>
      <c r="AB14" s="36"/>
      <c r="AC14" s="37"/>
      <c r="AD14" s="37"/>
      <c r="AE14" s="130" t="s">
        <v>59</v>
      </c>
      <c r="AF14" s="130"/>
      <c r="AG14" s="130"/>
      <c r="AH14" s="130"/>
      <c r="AI14" s="130"/>
      <c r="AJ14" s="139">
        <v>0</v>
      </c>
      <c r="AK14" s="139"/>
      <c r="AL14" s="139"/>
      <c r="AM14" s="139"/>
      <c r="AN14" s="139">
        <v>0</v>
      </c>
      <c r="AO14" s="139"/>
      <c r="AP14" s="139"/>
      <c r="AQ14" s="139"/>
      <c r="AR14" s="189">
        <v>0</v>
      </c>
      <c r="AS14" s="189"/>
      <c r="AT14" s="189"/>
      <c r="AU14" s="189"/>
      <c r="AV14" s="189"/>
      <c r="AW14" s="189"/>
      <c r="AX14" s="139">
        <v>0</v>
      </c>
      <c r="AY14" s="139"/>
      <c r="AZ14" s="139"/>
      <c r="BA14" s="139"/>
      <c r="BB14" s="139"/>
      <c r="BC14" s="139"/>
      <c r="BD14" s="139"/>
      <c r="BE14" s="139"/>
      <c r="BF14" s="139"/>
      <c r="BG14" s="38"/>
      <c r="BH14" s="38"/>
    </row>
    <row r="15" spans="2:66" s="34" customFormat="1" ht="15" customHeight="1" x14ac:dyDescent="0.2">
      <c r="B15" s="207">
        <v>4</v>
      </c>
      <c r="C15" s="207"/>
      <c r="D15" s="207"/>
      <c r="E15" s="176" t="s">
        <v>202</v>
      </c>
      <c r="F15" s="176"/>
      <c r="G15" s="176"/>
      <c r="H15" s="176"/>
      <c r="I15" s="226">
        <v>6</v>
      </c>
      <c r="J15" s="226"/>
      <c r="K15" s="226"/>
      <c r="L15" s="207">
        <v>4</v>
      </c>
      <c r="M15" s="207"/>
      <c r="N15" s="207"/>
      <c r="O15" s="203" t="s">
        <v>115</v>
      </c>
      <c r="P15" s="203"/>
      <c r="Q15" s="203"/>
      <c r="R15" s="166">
        <v>56</v>
      </c>
      <c r="S15" s="166"/>
      <c r="T15" s="166"/>
      <c r="U15" s="193" t="s">
        <v>112</v>
      </c>
      <c r="V15" s="193"/>
      <c r="W15" s="193"/>
      <c r="X15" s="191"/>
      <c r="Y15" s="191"/>
      <c r="Z15" s="191"/>
      <c r="AA15" s="36"/>
      <c r="AB15" s="36"/>
      <c r="AC15" s="37"/>
      <c r="AD15" s="37"/>
      <c r="AE15" s="138" t="s">
        <v>126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39"/>
      <c r="BH15" s="39"/>
    </row>
    <row r="16" spans="2:66" s="34" customFormat="1" ht="15" customHeight="1" x14ac:dyDescent="0.2">
      <c r="B16" s="207">
        <v>5</v>
      </c>
      <c r="C16" s="207"/>
      <c r="D16" s="207"/>
      <c r="E16" s="176" t="s">
        <v>201</v>
      </c>
      <c r="F16" s="176"/>
      <c r="G16" s="176"/>
      <c r="H16" s="176"/>
      <c r="I16" s="226">
        <v>9</v>
      </c>
      <c r="J16" s="226"/>
      <c r="K16" s="226"/>
      <c r="L16" s="207">
        <v>5</v>
      </c>
      <c r="M16" s="207"/>
      <c r="N16" s="207"/>
      <c r="O16" s="203" t="s">
        <v>116</v>
      </c>
      <c r="P16" s="203"/>
      <c r="Q16" s="203"/>
      <c r="R16" s="166">
        <v>38</v>
      </c>
      <c r="S16" s="166"/>
      <c r="T16" s="166"/>
      <c r="U16" s="193" t="s">
        <v>112</v>
      </c>
      <c r="V16" s="193"/>
      <c r="W16" s="193"/>
      <c r="X16" s="191"/>
      <c r="Y16" s="191"/>
      <c r="Z16" s="191"/>
      <c r="AA16" s="36"/>
      <c r="AB16" s="36"/>
      <c r="AC16" s="37"/>
      <c r="AD16" s="37"/>
      <c r="AE16" s="130" t="s">
        <v>127</v>
      </c>
      <c r="AF16" s="130"/>
      <c r="AG16" s="130"/>
      <c r="AH16" s="130"/>
      <c r="AI16" s="130"/>
      <c r="AJ16" s="139">
        <v>0</v>
      </c>
      <c r="AK16" s="139"/>
      <c r="AL16" s="139"/>
      <c r="AM16" s="139"/>
      <c r="AN16" s="139">
        <v>0</v>
      </c>
      <c r="AO16" s="139"/>
      <c r="AP16" s="139"/>
      <c r="AQ16" s="139"/>
      <c r="AR16" s="189">
        <v>0</v>
      </c>
      <c r="AS16" s="189"/>
      <c r="AT16" s="189"/>
      <c r="AU16" s="189"/>
      <c r="AV16" s="189"/>
      <c r="AW16" s="189"/>
      <c r="AX16" s="139">
        <v>0</v>
      </c>
      <c r="AY16" s="139"/>
      <c r="AZ16" s="139"/>
      <c r="BA16" s="139"/>
      <c r="BB16" s="139"/>
      <c r="BC16" s="139"/>
      <c r="BD16" s="139"/>
      <c r="BE16" s="139"/>
      <c r="BF16" s="139"/>
      <c r="BG16" s="38"/>
      <c r="BH16" s="38"/>
    </row>
    <row r="17" spans="2:60" s="34" customFormat="1" ht="15" customHeight="1" x14ac:dyDescent="0.2">
      <c r="B17" s="207">
        <v>6</v>
      </c>
      <c r="C17" s="207"/>
      <c r="D17" s="207"/>
      <c r="E17" s="176"/>
      <c r="F17" s="176"/>
      <c r="G17" s="176"/>
      <c r="H17" s="176"/>
      <c r="I17" s="193"/>
      <c r="J17" s="193"/>
      <c r="K17" s="193"/>
      <c r="L17" s="207">
        <v>6</v>
      </c>
      <c r="M17" s="207"/>
      <c r="N17" s="207"/>
      <c r="O17" s="203" t="s">
        <v>117</v>
      </c>
      <c r="P17" s="203"/>
      <c r="Q17" s="203"/>
      <c r="R17" s="166">
        <v>35</v>
      </c>
      <c r="S17" s="166"/>
      <c r="T17" s="166"/>
      <c r="U17" s="193" t="s">
        <v>112</v>
      </c>
      <c r="V17" s="193"/>
      <c r="W17" s="193"/>
      <c r="X17" s="193"/>
      <c r="Y17" s="193"/>
      <c r="Z17" s="193"/>
      <c r="AA17" s="37"/>
      <c r="AB17" s="37"/>
      <c r="AC17" s="37"/>
      <c r="AD17" s="37"/>
      <c r="AE17" s="130" t="s">
        <v>128</v>
      </c>
      <c r="AF17" s="130"/>
      <c r="AG17" s="130"/>
      <c r="AH17" s="130"/>
      <c r="AI17" s="130"/>
      <c r="AJ17" s="139">
        <v>2</v>
      </c>
      <c r="AK17" s="139"/>
      <c r="AL17" s="139"/>
      <c r="AM17" s="139"/>
      <c r="AN17" s="139">
        <v>0</v>
      </c>
      <c r="AO17" s="139"/>
      <c r="AP17" s="139"/>
      <c r="AQ17" s="139"/>
      <c r="AR17" s="189">
        <v>150</v>
      </c>
      <c r="AS17" s="189"/>
      <c r="AT17" s="189"/>
      <c r="AU17" s="189"/>
      <c r="AV17" s="189"/>
      <c r="AW17" s="189"/>
      <c r="AX17" s="139">
        <v>3600</v>
      </c>
      <c r="AY17" s="139"/>
      <c r="AZ17" s="139"/>
      <c r="BA17" s="139"/>
      <c r="BB17" s="139"/>
      <c r="BC17" s="139"/>
      <c r="BD17" s="139"/>
      <c r="BE17" s="139"/>
      <c r="BF17" s="198"/>
      <c r="BG17" s="38"/>
      <c r="BH17" s="38"/>
    </row>
    <row r="18" spans="2:60" s="34" customFormat="1" ht="15" customHeight="1" x14ac:dyDescent="0.2">
      <c r="B18" s="207">
        <v>7</v>
      </c>
      <c r="C18" s="207"/>
      <c r="D18" s="207"/>
      <c r="E18" s="176"/>
      <c r="F18" s="176"/>
      <c r="G18" s="176"/>
      <c r="H18" s="176"/>
      <c r="I18" s="193"/>
      <c r="J18" s="193"/>
      <c r="K18" s="193"/>
      <c r="L18" s="207">
        <v>7</v>
      </c>
      <c r="M18" s="207"/>
      <c r="N18" s="207"/>
      <c r="O18" s="203" t="s">
        <v>118</v>
      </c>
      <c r="P18" s="203"/>
      <c r="Q18" s="203"/>
      <c r="R18" s="166">
        <v>0</v>
      </c>
      <c r="S18" s="166"/>
      <c r="T18" s="166"/>
      <c r="U18" s="193" t="s">
        <v>112</v>
      </c>
      <c r="V18" s="193"/>
      <c r="W18" s="193"/>
      <c r="X18" s="193"/>
      <c r="Y18" s="193"/>
      <c r="Z18" s="193"/>
      <c r="AA18" s="37"/>
      <c r="AB18" s="37"/>
      <c r="AC18" s="37"/>
      <c r="AD18" s="37"/>
      <c r="AE18" s="130" t="s">
        <v>129</v>
      </c>
      <c r="AF18" s="130"/>
      <c r="AG18" s="130"/>
      <c r="AH18" s="130"/>
      <c r="AI18" s="130"/>
      <c r="AJ18" s="139"/>
      <c r="AK18" s="139"/>
      <c r="AL18" s="139"/>
      <c r="AM18" s="139"/>
      <c r="AN18" s="139"/>
      <c r="AO18" s="139"/>
      <c r="AP18" s="139"/>
      <c r="AQ18" s="139"/>
      <c r="AR18" s="189"/>
      <c r="AS18" s="189"/>
      <c r="AT18" s="189"/>
      <c r="AU18" s="189"/>
      <c r="AV18" s="189"/>
      <c r="AW18" s="189"/>
      <c r="AX18" s="139"/>
      <c r="AY18" s="139"/>
      <c r="AZ18" s="139"/>
      <c r="BA18" s="139"/>
      <c r="BB18" s="139"/>
      <c r="BC18" s="139"/>
      <c r="BD18" s="139"/>
      <c r="BE18" s="139"/>
      <c r="BF18" s="198"/>
      <c r="BG18" s="38"/>
      <c r="BH18" s="38"/>
    </row>
    <row r="19" spans="2:60" s="34" customFormat="1" ht="15" customHeight="1" x14ac:dyDescent="0.2">
      <c r="B19" s="176" t="s">
        <v>39</v>
      </c>
      <c r="C19" s="176"/>
      <c r="D19" s="176"/>
      <c r="E19" s="176"/>
      <c r="F19" s="176"/>
      <c r="G19" s="176"/>
      <c r="H19" s="176"/>
      <c r="I19" s="190">
        <f>I12+I13+I14+I15+I16</f>
        <v>58</v>
      </c>
      <c r="J19" s="190"/>
      <c r="K19" s="190"/>
      <c r="L19" s="191"/>
      <c r="M19" s="191"/>
      <c r="N19" s="191"/>
      <c r="O19" s="191"/>
      <c r="P19" s="191"/>
      <c r="Q19" s="191"/>
      <c r="R19" s="192">
        <f>R12+R13+R14+R15+R16+R17+R18</f>
        <v>240</v>
      </c>
      <c r="S19" s="192"/>
      <c r="T19" s="192"/>
      <c r="U19" s="191"/>
      <c r="V19" s="191"/>
      <c r="W19" s="191"/>
      <c r="X19" s="192">
        <f>I19+L19+O19+R19+U19</f>
        <v>298</v>
      </c>
      <c r="Y19" s="192"/>
      <c r="Z19" s="192"/>
      <c r="AA19" s="37"/>
      <c r="AB19" s="37"/>
      <c r="AC19" s="37"/>
      <c r="AD19" s="37"/>
      <c r="AE19" s="206" t="s">
        <v>39</v>
      </c>
      <c r="AF19" s="206"/>
      <c r="AG19" s="206"/>
      <c r="AH19" s="206"/>
      <c r="AI19" s="206"/>
      <c r="AJ19" s="139"/>
      <c r="AK19" s="139"/>
      <c r="AL19" s="139"/>
      <c r="AM19" s="139"/>
      <c r="AN19" s="139"/>
      <c r="AO19" s="139"/>
      <c r="AP19" s="139"/>
      <c r="AQ19" s="139"/>
      <c r="AR19" s="126"/>
      <c r="AS19" s="126"/>
      <c r="AT19" s="126"/>
      <c r="AU19" s="126"/>
      <c r="AV19" s="126"/>
      <c r="AW19" s="126"/>
      <c r="AX19" s="139"/>
      <c r="AY19" s="139"/>
      <c r="AZ19" s="139"/>
      <c r="BA19" s="139"/>
      <c r="BB19" s="139"/>
      <c r="BC19" s="139"/>
      <c r="BD19" s="139"/>
      <c r="BE19" s="139"/>
      <c r="BF19" s="198"/>
      <c r="BG19" s="38"/>
      <c r="BH19" s="38"/>
    </row>
    <row r="20" spans="2:60" s="34" customFormat="1" ht="18" customHeight="1" x14ac:dyDescent="0.2">
      <c r="B20" s="181" t="s">
        <v>130</v>
      </c>
      <c r="C20" s="181"/>
      <c r="D20" s="181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40"/>
      <c r="AB20" s="40"/>
      <c r="AC20" s="40"/>
      <c r="AD20" s="40"/>
      <c r="AE20" s="183" t="s">
        <v>265</v>
      </c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</row>
    <row r="21" spans="2:60" s="34" customFormat="1" ht="15" customHeight="1" x14ac:dyDescent="0.2">
      <c r="B21" s="130" t="s">
        <v>132</v>
      </c>
      <c r="C21" s="130"/>
      <c r="D21" s="130"/>
      <c r="E21" s="227" t="s">
        <v>133</v>
      </c>
      <c r="F21" s="227"/>
      <c r="G21" s="227"/>
      <c r="H21" s="227"/>
      <c r="I21" s="227"/>
      <c r="J21" s="227"/>
      <c r="K21" s="228"/>
      <c r="L21" s="229" t="s">
        <v>1</v>
      </c>
      <c r="M21" s="227"/>
      <c r="N21" s="227"/>
      <c r="O21" s="227"/>
      <c r="P21" s="227"/>
      <c r="Q21" s="229" t="s">
        <v>3</v>
      </c>
      <c r="R21" s="227"/>
      <c r="S21" s="227"/>
      <c r="T21" s="227"/>
      <c r="U21" s="228"/>
      <c r="V21" s="229" t="s">
        <v>134</v>
      </c>
      <c r="W21" s="227"/>
      <c r="X21" s="227"/>
      <c r="Y21" s="227"/>
      <c r="Z21" s="228"/>
      <c r="AE21" s="145" t="s">
        <v>132</v>
      </c>
      <c r="AF21" s="147"/>
      <c r="AG21" s="145" t="s">
        <v>133</v>
      </c>
      <c r="AH21" s="146"/>
      <c r="AI21" s="146"/>
      <c r="AJ21" s="146"/>
      <c r="AK21" s="146"/>
      <c r="AL21" s="146"/>
      <c r="AM21" s="146"/>
      <c r="AN21" s="146"/>
      <c r="AO21" s="146"/>
      <c r="AP21" s="146" t="s">
        <v>266</v>
      </c>
      <c r="AQ21" s="146"/>
      <c r="AR21" s="146"/>
      <c r="AS21" s="146"/>
      <c r="AT21" s="146"/>
      <c r="AU21" s="146" t="s">
        <v>3</v>
      </c>
      <c r="AV21" s="146"/>
      <c r="AW21" s="146"/>
      <c r="AX21" s="146"/>
      <c r="AY21" s="146"/>
      <c r="AZ21" s="146" t="s">
        <v>267</v>
      </c>
      <c r="BA21" s="146"/>
      <c r="BB21" s="146"/>
      <c r="BC21" s="146"/>
      <c r="BD21" s="146"/>
      <c r="BE21" s="146"/>
      <c r="BF21" s="146"/>
      <c r="BG21" s="41"/>
      <c r="BH21" s="41"/>
    </row>
    <row r="22" spans="2:60" s="34" customFormat="1" ht="15" customHeight="1" x14ac:dyDescent="0.2">
      <c r="B22" s="207">
        <v>1</v>
      </c>
      <c r="C22" s="207"/>
      <c r="D22" s="207"/>
      <c r="E22" s="230" t="s">
        <v>204</v>
      </c>
      <c r="F22" s="230"/>
      <c r="G22" s="230"/>
      <c r="H22" s="230"/>
      <c r="I22" s="230"/>
      <c r="J22" s="230"/>
      <c r="K22" s="231"/>
      <c r="L22" s="214" t="s">
        <v>209</v>
      </c>
      <c r="M22" s="215"/>
      <c r="N22" s="215"/>
      <c r="O22" s="215"/>
      <c r="P22" s="215"/>
      <c r="Q22" s="216">
        <v>38416</v>
      </c>
      <c r="R22" s="215"/>
      <c r="S22" s="215"/>
      <c r="T22" s="215"/>
      <c r="U22" s="217"/>
      <c r="V22" s="261">
        <v>21000</v>
      </c>
      <c r="W22" s="262"/>
      <c r="X22" s="262"/>
      <c r="Y22" s="262"/>
      <c r="Z22" s="263"/>
      <c r="AE22" s="187">
        <v>1</v>
      </c>
      <c r="AF22" s="187"/>
      <c r="AG22" s="252" t="s">
        <v>205</v>
      </c>
      <c r="AH22" s="253"/>
      <c r="AI22" s="253"/>
      <c r="AJ22" s="253"/>
      <c r="AK22" s="253"/>
      <c r="AL22" s="253"/>
      <c r="AM22" s="253"/>
      <c r="AN22" s="253"/>
      <c r="AO22" s="254"/>
      <c r="AP22" s="214" t="s">
        <v>210</v>
      </c>
      <c r="AQ22" s="215"/>
      <c r="AR22" s="215"/>
      <c r="AS22" s="215"/>
      <c r="AT22" s="215"/>
      <c r="AU22" s="216">
        <v>41163</v>
      </c>
      <c r="AV22" s="215"/>
      <c r="AW22" s="215"/>
      <c r="AX22" s="215"/>
      <c r="AY22" s="217"/>
      <c r="AZ22" s="255">
        <v>13200</v>
      </c>
      <c r="BA22" s="256"/>
      <c r="BB22" s="256"/>
      <c r="BC22" s="256"/>
      <c r="BD22" s="256"/>
      <c r="BE22" s="256"/>
      <c r="BF22" s="257"/>
      <c r="BG22" s="38"/>
      <c r="BH22" s="38"/>
    </row>
    <row r="23" spans="2:60" s="34" customFormat="1" ht="15" customHeight="1" x14ac:dyDescent="0.2">
      <c r="B23" s="207">
        <v>2</v>
      </c>
      <c r="C23" s="207"/>
      <c r="D23" s="207"/>
      <c r="E23" s="215" t="s">
        <v>207</v>
      </c>
      <c r="F23" s="215"/>
      <c r="G23" s="215"/>
      <c r="H23" s="215"/>
      <c r="I23" s="215"/>
      <c r="J23" s="215"/>
      <c r="K23" s="217"/>
      <c r="L23" s="214" t="s">
        <v>211</v>
      </c>
      <c r="M23" s="215"/>
      <c r="N23" s="215"/>
      <c r="O23" s="215"/>
      <c r="P23" s="217"/>
      <c r="Q23" s="216">
        <v>40229</v>
      </c>
      <c r="R23" s="218"/>
      <c r="S23" s="218"/>
      <c r="T23" s="218"/>
      <c r="U23" s="219"/>
      <c r="V23" s="261">
        <v>9840</v>
      </c>
      <c r="W23" s="262"/>
      <c r="X23" s="262"/>
      <c r="Y23" s="262"/>
      <c r="Z23" s="263"/>
      <c r="AE23" s="250">
        <v>2</v>
      </c>
      <c r="AF23" s="250"/>
      <c r="AG23" s="251" t="s">
        <v>206</v>
      </c>
      <c r="AH23" s="251"/>
      <c r="AI23" s="251"/>
      <c r="AJ23" s="251"/>
      <c r="AK23" s="251"/>
      <c r="AL23" s="251"/>
      <c r="AM23" s="251"/>
      <c r="AN23" s="251"/>
      <c r="AO23" s="251"/>
      <c r="AP23" s="214" t="s">
        <v>210</v>
      </c>
      <c r="AQ23" s="215"/>
      <c r="AR23" s="215"/>
      <c r="AS23" s="215"/>
      <c r="AT23" s="215"/>
      <c r="AU23" s="216">
        <v>41163</v>
      </c>
      <c r="AV23" s="218"/>
      <c r="AW23" s="218"/>
      <c r="AX23" s="218"/>
      <c r="AY23" s="219"/>
      <c r="AZ23" s="258">
        <v>13200</v>
      </c>
      <c r="BA23" s="259"/>
      <c r="BB23" s="259"/>
      <c r="BC23" s="259"/>
      <c r="BD23" s="259"/>
      <c r="BE23" s="259"/>
      <c r="BF23" s="260"/>
      <c r="BG23" s="38"/>
      <c r="BH23" s="38"/>
    </row>
    <row r="24" spans="2:60" s="34" customFormat="1" ht="15" customHeight="1" x14ac:dyDescent="0.2">
      <c r="B24" s="207">
        <v>3</v>
      </c>
      <c r="C24" s="207"/>
      <c r="D24" s="207"/>
      <c r="E24" s="215" t="s">
        <v>208</v>
      </c>
      <c r="F24" s="215"/>
      <c r="G24" s="215"/>
      <c r="H24" s="215"/>
      <c r="I24" s="215"/>
      <c r="J24" s="215"/>
      <c r="K24" s="217"/>
      <c r="L24" s="214" t="s">
        <v>212</v>
      </c>
      <c r="M24" s="215"/>
      <c r="N24" s="215"/>
      <c r="O24" s="215"/>
      <c r="P24" s="215"/>
      <c r="Q24" s="216">
        <v>41166</v>
      </c>
      <c r="R24" s="215"/>
      <c r="S24" s="215"/>
      <c r="T24" s="215"/>
      <c r="U24" s="217"/>
      <c r="V24" s="261">
        <v>7110</v>
      </c>
      <c r="W24" s="262"/>
      <c r="X24" s="262"/>
      <c r="Y24" s="262"/>
      <c r="Z24" s="263"/>
      <c r="AE24" s="183" t="s">
        <v>131</v>
      </c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38"/>
      <c r="BH24" s="38"/>
    </row>
    <row r="25" spans="2:60" s="34" customFormat="1" ht="15" customHeight="1" x14ac:dyDescent="0.2">
      <c r="B25" s="207"/>
      <c r="C25" s="207"/>
      <c r="D25" s="207"/>
      <c r="E25" s="215"/>
      <c r="F25" s="215"/>
      <c r="G25" s="215"/>
      <c r="H25" s="215"/>
      <c r="I25" s="215"/>
      <c r="J25" s="215"/>
      <c r="K25" s="217"/>
      <c r="L25" s="214"/>
      <c r="M25" s="215"/>
      <c r="N25" s="215"/>
      <c r="O25" s="215"/>
      <c r="P25" s="217"/>
      <c r="Q25" s="216"/>
      <c r="R25" s="218"/>
      <c r="S25" s="218"/>
      <c r="T25" s="218"/>
      <c r="U25" s="219"/>
      <c r="V25" s="220"/>
      <c r="W25" s="221"/>
      <c r="X25" s="221"/>
      <c r="Y25" s="221"/>
      <c r="Z25" s="222"/>
      <c r="AE25" s="178" t="s">
        <v>132</v>
      </c>
      <c r="AF25" s="178"/>
      <c r="AG25" s="178" t="s">
        <v>133</v>
      </c>
      <c r="AH25" s="178"/>
      <c r="AI25" s="178"/>
      <c r="AJ25" s="178"/>
      <c r="AK25" s="178"/>
      <c r="AL25" s="178"/>
      <c r="AM25" s="178"/>
      <c r="AN25" s="178"/>
      <c r="AO25" s="178"/>
      <c r="AP25" s="178" t="s">
        <v>1</v>
      </c>
      <c r="AQ25" s="178"/>
      <c r="AR25" s="178"/>
      <c r="AS25" s="178"/>
      <c r="AT25" s="178"/>
      <c r="AU25" s="178" t="s">
        <v>135</v>
      </c>
      <c r="AV25" s="178"/>
      <c r="AW25" s="178"/>
      <c r="AX25" s="178"/>
      <c r="AY25" s="178"/>
      <c r="AZ25" s="178" t="s">
        <v>136</v>
      </c>
      <c r="BA25" s="178"/>
      <c r="BB25" s="178"/>
      <c r="BC25" s="178"/>
      <c r="BD25" s="178"/>
      <c r="BE25" s="178"/>
      <c r="BF25" s="178"/>
      <c r="BG25" s="38"/>
      <c r="BH25" s="38"/>
    </row>
    <row r="26" spans="2:60" s="34" customFormat="1" ht="15" customHeight="1" x14ac:dyDescent="0.2">
      <c r="B26" s="207"/>
      <c r="C26" s="207"/>
      <c r="D26" s="207"/>
      <c r="E26" s="215"/>
      <c r="F26" s="215"/>
      <c r="G26" s="215"/>
      <c r="H26" s="215"/>
      <c r="I26" s="215"/>
      <c r="J26" s="215"/>
      <c r="K26" s="217"/>
      <c r="L26" s="214"/>
      <c r="M26" s="215"/>
      <c r="N26" s="215"/>
      <c r="O26" s="215"/>
      <c r="P26" s="215"/>
      <c r="Q26" s="216"/>
      <c r="R26" s="215"/>
      <c r="S26" s="215"/>
      <c r="T26" s="215"/>
      <c r="U26" s="217"/>
      <c r="V26" s="223"/>
      <c r="W26" s="224"/>
      <c r="X26" s="224"/>
      <c r="Y26" s="224"/>
      <c r="Z26" s="225"/>
      <c r="AE26" s="187">
        <v>3</v>
      </c>
      <c r="AF26" s="187"/>
      <c r="AG26" s="179"/>
      <c r="AH26" s="179"/>
      <c r="AI26" s="179"/>
      <c r="AJ26" s="179"/>
      <c r="AK26" s="179"/>
      <c r="AL26" s="179"/>
      <c r="AM26" s="179"/>
      <c r="AN26" s="179"/>
      <c r="AO26" s="17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5"/>
      <c r="BA26" s="195"/>
      <c r="BB26" s="195"/>
      <c r="BC26" s="195"/>
      <c r="BD26" s="195"/>
      <c r="BE26" s="195"/>
      <c r="BF26" s="194"/>
      <c r="BG26" s="38"/>
      <c r="BH26" s="38"/>
    </row>
    <row r="27" spans="2:60" s="113" customFormat="1" ht="15" customHeight="1" x14ac:dyDescent="0.2">
      <c r="B27" s="208" t="s">
        <v>39</v>
      </c>
      <c r="C27" s="208"/>
      <c r="D27" s="208"/>
      <c r="E27" s="209"/>
      <c r="F27" s="209"/>
      <c r="G27" s="209"/>
      <c r="H27" s="209"/>
      <c r="I27" s="209"/>
      <c r="J27" s="209"/>
      <c r="K27" s="210"/>
      <c r="L27" s="184"/>
      <c r="M27" s="185"/>
      <c r="N27" s="185"/>
      <c r="O27" s="185"/>
      <c r="P27" s="185"/>
      <c r="Q27" s="184"/>
      <c r="R27" s="185"/>
      <c r="S27" s="185"/>
      <c r="T27" s="185"/>
      <c r="U27" s="186"/>
      <c r="V27" s="211">
        <f>SUM(V22:V26)</f>
        <v>37950</v>
      </c>
      <c r="W27" s="212"/>
      <c r="X27" s="212"/>
      <c r="Y27" s="212"/>
      <c r="Z27" s="213"/>
      <c r="AE27" s="188">
        <v>4</v>
      </c>
      <c r="AF27" s="188"/>
      <c r="AG27" s="180"/>
      <c r="AH27" s="180"/>
      <c r="AI27" s="180"/>
      <c r="AJ27" s="180"/>
      <c r="AK27" s="180"/>
      <c r="AL27" s="180"/>
      <c r="AM27" s="180"/>
      <c r="AN27" s="180"/>
      <c r="AO27" s="18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196"/>
      <c r="BA27" s="196"/>
      <c r="BB27" s="196"/>
      <c r="BC27" s="196"/>
      <c r="BD27" s="196"/>
      <c r="BE27" s="196"/>
      <c r="BF27" s="197"/>
      <c r="BG27" s="114"/>
      <c r="BH27" s="114"/>
    </row>
    <row r="28" spans="2:60" s="34" customFormat="1" ht="15.95" customHeight="1" x14ac:dyDescent="0.2">
      <c r="B28" s="177" t="s">
        <v>137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</row>
    <row r="29" spans="2:60" s="34" customFormat="1" ht="39.950000000000003" customHeight="1" x14ac:dyDescent="0.2">
      <c r="B29" s="130" t="s">
        <v>138</v>
      </c>
      <c r="C29" s="130"/>
      <c r="D29" s="130"/>
      <c r="E29" s="130"/>
      <c r="F29" s="130"/>
      <c r="G29" s="130"/>
      <c r="H29" s="130" t="s">
        <v>139</v>
      </c>
      <c r="I29" s="130"/>
      <c r="J29" s="130"/>
      <c r="K29" s="130"/>
      <c r="L29" s="130"/>
      <c r="M29" s="130"/>
      <c r="N29" s="130"/>
      <c r="O29" s="130" t="s">
        <v>140</v>
      </c>
      <c r="P29" s="130"/>
      <c r="Q29" s="130"/>
      <c r="R29" s="130"/>
      <c r="S29" s="130"/>
      <c r="T29" s="130"/>
      <c r="U29" s="130"/>
      <c r="V29" s="130" t="s">
        <v>141</v>
      </c>
      <c r="W29" s="130"/>
      <c r="X29" s="130"/>
      <c r="Y29" s="130"/>
      <c r="Z29" s="130"/>
      <c r="AA29" s="130"/>
      <c r="AB29" s="130"/>
      <c r="AC29" s="145" t="s">
        <v>142</v>
      </c>
      <c r="AD29" s="146"/>
      <c r="AE29" s="146"/>
      <c r="AF29" s="146"/>
      <c r="AG29" s="146"/>
      <c r="AH29" s="147"/>
      <c r="AI29" s="123" t="s">
        <v>148</v>
      </c>
      <c r="AJ29" s="123"/>
      <c r="AK29" s="123"/>
      <c r="AL29" s="123"/>
      <c r="AM29" s="123"/>
      <c r="AN29" s="130" t="s">
        <v>143</v>
      </c>
      <c r="AO29" s="130"/>
      <c r="AP29" s="130"/>
      <c r="AQ29" s="130"/>
      <c r="AR29" s="130"/>
      <c r="AS29" s="130" t="s">
        <v>144</v>
      </c>
      <c r="AT29" s="130"/>
      <c r="AU29" s="130"/>
      <c r="AV29" s="130"/>
      <c r="AW29" s="130"/>
      <c r="AX29" s="130" t="s">
        <v>145</v>
      </c>
      <c r="AY29" s="130"/>
      <c r="AZ29" s="130"/>
      <c r="BA29" s="130"/>
      <c r="BB29" s="130"/>
      <c r="BC29" s="130"/>
      <c r="BD29" s="130"/>
      <c r="BE29" s="130"/>
      <c r="BF29" s="130"/>
      <c r="BG29" s="33"/>
    </row>
    <row r="30" spans="2:60" s="34" customFormat="1" ht="39.950000000000003" customHeight="1" x14ac:dyDescent="0.2">
      <c r="B30" s="130" t="s">
        <v>146</v>
      </c>
      <c r="C30" s="130"/>
      <c r="D30" s="130"/>
      <c r="E30" s="130"/>
      <c r="F30" s="130"/>
      <c r="G30" s="130"/>
      <c r="H30" s="172">
        <v>14</v>
      </c>
      <c r="I30" s="172"/>
      <c r="J30" s="172"/>
      <c r="K30" s="172"/>
      <c r="L30" s="172"/>
      <c r="M30" s="172"/>
      <c r="N30" s="172"/>
      <c r="O30" s="172">
        <v>1</v>
      </c>
      <c r="P30" s="172"/>
      <c r="Q30" s="172"/>
      <c r="R30" s="172"/>
      <c r="S30" s="172"/>
      <c r="T30" s="172"/>
      <c r="U30" s="172"/>
      <c r="V30" s="172">
        <v>13</v>
      </c>
      <c r="W30" s="172"/>
      <c r="X30" s="172"/>
      <c r="Y30" s="172"/>
      <c r="Z30" s="172"/>
      <c r="AA30" s="172"/>
      <c r="AB30" s="172"/>
      <c r="AC30" s="173">
        <v>2</v>
      </c>
      <c r="AD30" s="174"/>
      <c r="AE30" s="174"/>
      <c r="AF30" s="174"/>
      <c r="AG30" s="174"/>
      <c r="AH30" s="175"/>
      <c r="AI30" s="172">
        <v>1</v>
      </c>
      <c r="AJ30" s="172"/>
      <c r="AK30" s="172"/>
      <c r="AL30" s="172"/>
      <c r="AM30" s="172"/>
      <c r="AN30" s="172">
        <v>10</v>
      </c>
      <c r="AO30" s="172"/>
      <c r="AP30" s="172"/>
      <c r="AQ30" s="172"/>
      <c r="AR30" s="172"/>
      <c r="AS30" s="176">
        <v>3387</v>
      </c>
      <c r="AT30" s="176"/>
      <c r="AU30" s="176"/>
      <c r="AV30" s="176"/>
      <c r="AW30" s="176"/>
      <c r="AX30" s="171">
        <v>33870</v>
      </c>
      <c r="AY30" s="171"/>
      <c r="AZ30" s="171"/>
      <c r="BA30" s="171"/>
      <c r="BB30" s="171"/>
      <c r="BC30" s="171"/>
      <c r="BD30" s="171"/>
      <c r="BE30" s="171"/>
      <c r="BF30" s="171"/>
      <c r="BG30" s="38"/>
    </row>
    <row r="31" spans="2:60" s="34" customFormat="1" ht="15" customHeight="1" x14ac:dyDescent="0.2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2:60" s="34" customFormat="1" ht="18.95" customHeigh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</sheetData>
  <mergeCells count="278">
    <mergeCell ref="AZ21:BF21"/>
    <mergeCell ref="E23:K23"/>
    <mergeCell ref="L23:P23"/>
    <mergeCell ref="Q23:U23"/>
    <mergeCell ref="V23:Z23"/>
    <mergeCell ref="Q24:U24"/>
    <mergeCell ref="V24:Z24"/>
    <mergeCell ref="B1:BF1"/>
    <mergeCell ref="B21:D21"/>
    <mergeCell ref="E21:K21"/>
    <mergeCell ref="V21:Z21"/>
    <mergeCell ref="B22:D22"/>
    <mergeCell ref="E22:K22"/>
    <mergeCell ref="V22:Z22"/>
    <mergeCell ref="L21:P21"/>
    <mergeCell ref="L22:P22"/>
    <mergeCell ref="Q21:U21"/>
    <mergeCell ref="Q22:U22"/>
    <mergeCell ref="L19:N19"/>
    <mergeCell ref="B14:D14"/>
    <mergeCell ref="L14:N14"/>
    <mergeCell ref="B15:D15"/>
    <mergeCell ref="L15:N15"/>
    <mergeCell ref="B17:D17"/>
    <mergeCell ref="L17:N17"/>
    <mergeCell ref="B18:D18"/>
    <mergeCell ref="L18:N18"/>
    <mergeCell ref="U8:W8"/>
    <mergeCell ref="U9:W9"/>
    <mergeCell ref="B13:D13"/>
    <mergeCell ref="L13:N13"/>
    <mergeCell ref="E17:H17"/>
    <mergeCell ref="E18:H18"/>
    <mergeCell ref="E11:H11"/>
    <mergeCell ref="I11:K11"/>
    <mergeCell ref="I12:K12"/>
    <mergeCell ref="I13:K13"/>
    <mergeCell ref="I14:K14"/>
    <mergeCell ref="I15:K15"/>
    <mergeCell ref="I16:K16"/>
    <mergeCell ref="I17:K17"/>
    <mergeCell ref="I18:K18"/>
    <mergeCell ref="B27:K27"/>
    <mergeCell ref="V27:Z27"/>
    <mergeCell ref="AP22:AT22"/>
    <mergeCell ref="L26:P26"/>
    <mergeCell ref="L27:P27"/>
    <mergeCell ref="AU22:AY22"/>
    <mergeCell ref="Q26:U26"/>
    <mergeCell ref="B24:D24"/>
    <mergeCell ref="E24:K24"/>
    <mergeCell ref="B25:D25"/>
    <mergeCell ref="E25:K25"/>
    <mergeCell ref="L24:P24"/>
    <mergeCell ref="L25:P25"/>
    <mergeCell ref="AU23:AY23"/>
    <mergeCell ref="Q25:U25"/>
    <mergeCell ref="V25:Z25"/>
    <mergeCell ref="B23:D23"/>
    <mergeCell ref="B26:D26"/>
    <mergeCell ref="E26:K26"/>
    <mergeCell ref="V26:Z26"/>
    <mergeCell ref="B8:D8"/>
    <mergeCell ref="L8:N8"/>
    <mergeCell ref="B16:D16"/>
    <mergeCell ref="L16:N16"/>
    <mergeCell ref="B11:D11"/>
    <mergeCell ref="L11:N11"/>
    <mergeCell ref="B12:D12"/>
    <mergeCell ref="L12:N12"/>
    <mergeCell ref="AE13:AI13"/>
    <mergeCell ref="AA8:AC8"/>
    <mergeCell ref="O8:Q8"/>
    <mergeCell ref="O9:Q9"/>
    <mergeCell ref="R8:T8"/>
    <mergeCell ref="R9:T9"/>
    <mergeCell ref="E8:H8"/>
    <mergeCell ref="B9:H9"/>
    <mergeCell ref="I8:K8"/>
    <mergeCell ref="I9:K9"/>
    <mergeCell ref="L9:N9"/>
    <mergeCell ref="E15:H15"/>
    <mergeCell ref="E16:H16"/>
    <mergeCell ref="O13:Q13"/>
    <mergeCell ref="O15:Q15"/>
    <mergeCell ref="O16:Q16"/>
    <mergeCell ref="B4:D5"/>
    <mergeCell ref="AA4:AF4"/>
    <mergeCell ref="AD5:AF5"/>
    <mergeCell ref="L5:N5"/>
    <mergeCell ref="AA5:AC5"/>
    <mergeCell ref="AG5:AI5"/>
    <mergeCell ref="U4:Z4"/>
    <mergeCell ref="U5:W5"/>
    <mergeCell ref="X5:Z5"/>
    <mergeCell ref="O4:T4"/>
    <mergeCell ref="O5:Q5"/>
    <mergeCell ref="R5:T5"/>
    <mergeCell ref="E4:H5"/>
    <mergeCell ref="I4:N4"/>
    <mergeCell ref="I5:K5"/>
    <mergeCell ref="B7:D7"/>
    <mergeCell ref="L7:N7"/>
    <mergeCell ref="AA7:AC7"/>
    <mergeCell ref="AD7:AF7"/>
    <mergeCell ref="AG7:AI7"/>
    <mergeCell ref="U6:W6"/>
    <mergeCell ref="U7:W7"/>
    <mergeCell ref="X6:Z6"/>
    <mergeCell ref="B6:D6"/>
    <mergeCell ref="L6:N6"/>
    <mergeCell ref="AA6:AC6"/>
    <mergeCell ref="O6:Q6"/>
    <mergeCell ref="O7:Q7"/>
    <mergeCell ref="R6:T6"/>
    <mergeCell ref="R7:T7"/>
    <mergeCell ref="E6:H6"/>
    <mergeCell ref="E7:H7"/>
    <mergeCell ref="I6:K6"/>
    <mergeCell ref="I7:K7"/>
    <mergeCell ref="AP5:AR5"/>
    <mergeCell ref="AP6:AR6"/>
    <mergeCell ref="AP7:AR7"/>
    <mergeCell ref="AP8:AR8"/>
    <mergeCell ref="AP9:AR9"/>
    <mergeCell ref="X7:Z7"/>
    <mergeCell ref="X8:Z8"/>
    <mergeCell ref="X9:Z9"/>
    <mergeCell ref="AG4:AL4"/>
    <mergeCell ref="AJ5:AL5"/>
    <mergeCell ref="AJ6:AL6"/>
    <mergeCell ref="AJ7:AL7"/>
    <mergeCell ref="AJ8:AL8"/>
    <mergeCell ref="AJ9:AL9"/>
    <mergeCell ref="AD8:AF8"/>
    <mergeCell ref="AG8:AI8"/>
    <mergeCell ref="AA9:AC9"/>
    <mergeCell ref="AD9:AF9"/>
    <mergeCell ref="AG9:AI9"/>
    <mergeCell ref="AD6:AF6"/>
    <mergeCell ref="AG6:AI6"/>
    <mergeCell ref="AS4:BF5"/>
    <mergeCell ref="AS6:BF6"/>
    <mergeCell ref="AS7:BF7"/>
    <mergeCell ref="AS8:BF8"/>
    <mergeCell ref="AS9:BF9"/>
    <mergeCell ref="B10:BF10"/>
    <mergeCell ref="E12:H12"/>
    <mergeCell ref="E13:H13"/>
    <mergeCell ref="E14:H14"/>
    <mergeCell ref="O11:Q11"/>
    <mergeCell ref="O14:Q14"/>
    <mergeCell ref="U11:W11"/>
    <mergeCell ref="U12:W12"/>
    <mergeCell ref="U13:W13"/>
    <mergeCell ref="U14:W14"/>
    <mergeCell ref="AN14:AQ14"/>
    <mergeCell ref="AM4:AR4"/>
    <mergeCell ref="AM5:AO5"/>
    <mergeCell ref="AM6:AO6"/>
    <mergeCell ref="AM7:AO7"/>
    <mergeCell ref="AM8:AO8"/>
    <mergeCell ref="AM9:AO9"/>
    <mergeCell ref="AX11:BF12"/>
    <mergeCell ref="AX13:BF13"/>
    <mergeCell ref="R17:T17"/>
    <mergeCell ref="R13:T13"/>
    <mergeCell ref="O12:Q12"/>
    <mergeCell ref="R12:T12"/>
    <mergeCell ref="AE19:AI19"/>
    <mergeCell ref="AE17:AI17"/>
    <mergeCell ref="AE18:AI18"/>
    <mergeCell ref="AE14:AI14"/>
    <mergeCell ref="AE16:AI16"/>
    <mergeCell ref="AE11:AI12"/>
    <mergeCell ref="U16:W16"/>
    <mergeCell ref="U17:W17"/>
    <mergeCell ref="U18:W18"/>
    <mergeCell ref="O18:Q18"/>
    <mergeCell ref="O17:Q17"/>
    <mergeCell ref="R11:T11"/>
    <mergeCell ref="R14:T14"/>
    <mergeCell ref="R15:T15"/>
    <mergeCell ref="R16:T16"/>
    <mergeCell ref="R18:T18"/>
    <mergeCell ref="AR11:AW12"/>
    <mergeCell ref="AR13:AW13"/>
    <mergeCell ref="X18:Z18"/>
    <mergeCell ref="X11:Z11"/>
    <mergeCell ref="X12:Z12"/>
    <mergeCell ref="X13:Z13"/>
    <mergeCell ref="AX19:BF19"/>
    <mergeCell ref="AJ12:AM12"/>
    <mergeCell ref="AN12:AQ12"/>
    <mergeCell ref="AJ11:AQ11"/>
    <mergeCell ref="AJ13:AM13"/>
    <mergeCell ref="AJ14:AM14"/>
    <mergeCell ref="AJ16:AM16"/>
    <mergeCell ref="AJ17:AM17"/>
    <mergeCell ref="AJ18:AM18"/>
    <mergeCell ref="AJ19:AM19"/>
    <mergeCell ref="AN13:AQ13"/>
    <mergeCell ref="X14:Z14"/>
    <mergeCell ref="X15:Z15"/>
    <mergeCell ref="X16:Z16"/>
    <mergeCell ref="X17:Z17"/>
    <mergeCell ref="AX14:BF14"/>
    <mergeCell ref="AE15:BF15"/>
    <mergeCell ref="AX16:BF16"/>
    <mergeCell ref="AX17:BF17"/>
    <mergeCell ref="AX18:BF18"/>
    <mergeCell ref="AN29:AR29"/>
    <mergeCell ref="AS29:AW29"/>
    <mergeCell ref="AP25:AT25"/>
    <mergeCell ref="AP23:AT23"/>
    <mergeCell ref="AP26:AT26"/>
    <mergeCell ref="AP27:AT27"/>
    <mergeCell ref="AU26:AY26"/>
    <mergeCell ref="AX29:BF29"/>
    <mergeCell ref="AU27:AY27"/>
    <mergeCell ref="AE24:BF24"/>
    <mergeCell ref="AE21:AF21"/>
    <mergeCell ref="AG21:AO21"/>
    <mergeCell ref="AP21:AT21"/>
    <mergeCell ref="AU21:AY21"/>
    <mergeCell ref="AN16:AQ16"/>
    <mergeCell ref="AN17:AQ17"/>
    <mergeCell ref="AN18:AQ18"/>
    <mergeCell ref="AN19:AQ19"/>
    <mergeCell ref="AR16:AW16"/>
    <mergeCell ref="AR17:AW17"/>
    <mergeCell ref="AR18:AW18"/>
    <mergeCell ref="AR19:AW19"/>
    <mergeCell ref="B28:BF28"/>
    <mergeCell ref="AZ22:BF22"/>
    <mergeCell ref="AZ23:BF23"/>
    <mergeCell ref="AZ26:BF26"/>
    <mergeCell ref="AZ27:BF27"/>
    <mergeCell ref="AU25:AY25"/>
    <mergeCell ref="B2:BF2"/>
    <mergeCell ref="B3:BF3"/>
    <mergeCell ref="AG25:AO25"/>
    <mergeCell ref="AG22:AO22"/>
    <mergeCell ref="AG23:AO23"/>
    <mergeCell ref="AG26:AO26"/>
    <mergeCell ref="AG27:AO27"/>
    <mergeCell ref="B20:Z20"/>
    <mergeCell ref="AE20:BF20"/>
    <mergeCell ref="Q27:U27"/>
    <mergeCell ref="AE25:AF25"/>
    <mergeCell ref="AE22:AF22"/>
    <mergeCell ref="AE23:AF23"/>
    <mergeCell ref="AE26:AF26"/>
    <mergeCell ref="AE27:AF27"/>
    <mergeCell ref="AZ25:BF25"/>
    <mergeCell ref="AR14:AW14"/>
    <mergeCell ref="B19:H19"/>
    <mergeCell ref="I19:K19"/>
    <mergeCell ref="O19:Q19"/>
    <mergeCell ref="R19:T19"/>
    <mergeCell ref="U19:W19"/>
    <mergeCell ref="X19:Z19"/>
    <mergeCell ref="U15:W15"/>
    <mergeCell ref="AX30:BF30"/>
    <mergeCell ref="B30:G30"/>
    <mergeCell ref="H30:N30"/>
    <mergeCell ref="AC30:AH30"/>
    <mergeCell ref="AN30:AR30"/>
    <mergeCell ref="B29:G29"/>
    <mergeCell ref="H29:N29"/>
    <mergeCell ref="AC29:AH29"/>
    <mergeCell ref="AS30:AW30"/>
    <mergeCell ref="O29:U29"/>
    <mergeCell ref="O30:U30"/>
    <mergeCell ref="V29:AB29"/>
    <mergeCell ref="V30:AB30"/>
    <mergeCell ref="AI29:AM29"/>
    <mergeCell ref="AI30:AM30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GA-1</vt:lpstr>
      <vt:lpstr>GA-2</vt:lpstr>
      <vt:lpstr>GA-3</vt:lpstr>
      <vt:lpstr>GA-4</vt:lpstr>
      <vt:lpstr>Mangptra</vt:lpstr>
      <vt:lpstr>Post</vt:lpstr>
      <vt:lpstr>Chhatravarti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Administrator</cp:lastModifiedBy>
  <cp:lastPrinted>2015-08-27T04:29:12Z</cp:lastPrinted>
  <dcterms:created xsi:type="dcterms:W3CDTF">2014-09-09T10:13:16Z</dcterms:created>
  <dcterms:modified xsi:type="dcterms:W3CDTF">2015-08-27T04:31:03Z</dcterms:modified>
</cp:coreProperties>
</file>